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<sst xmlns="http://schemas.openxmlformats.org/spreadsheetml/2006/main" count="198" uniqueCount="152">
  <si>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</si>
  <si>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</si>
  <si>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</si>
  <si>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</si>
  <si>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</si>
  <si>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</si>
  <si>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</si>
  <si>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</si>
  <si>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</si>
  <si>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</si>
  <si>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</si>
  <si>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</si>
  <si>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</si>
  <si>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</si>
  <si>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</si>
  <si>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</si>
  <si>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</si>
  <si>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</si>
  <si>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</si>
  <si>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</si>
  <si>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</si>
  <si>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</si>
  <si>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</si>
  <si>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</si>
  <si>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</si>
  <si>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</si>
  <si>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</si>
  <si>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</si>
  <si>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</si>
  <si>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</si>
  <si>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</si>
  <si>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</si>
  <si>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</si>
  <si>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</si>
  <si>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</si>
  <si>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</si>
  <si>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</si>
  <si>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</si>
  <si>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</si>
  <si>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</si>
  <si>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</si>
  <si>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</si>
  <si>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</si>
  <si>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</si>
  <si>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</si>
  <si>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</si>
  <si>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</si>
  <si>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</si>
  <si>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</si>
  <si>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</si>
  <si>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</si>
  <si>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</si>
  <si>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</si>
  <si>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</si>
  <si>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</si>
  <si>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</si>
  <si>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</si>
  <si>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</si>
  <si>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</si>
  <si>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</si>
  <si>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</si>
  <si>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</si>
  <si>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</si>
  <si>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</si>
  <si>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</si>
  <si>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</si>
  <si>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</si>
  <si>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</si>
  <si>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</si>
  <si>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</si>
  <si>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</si>
  <si>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</si>
  <si>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</si>
  <si>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</si>
  <si>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</si>
  <si>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</si>
  <si>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</si>
  <si>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</si>
  <si>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</si>
  <si>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</si>
  <si>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</si>
  <si>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</si>
  <si>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</si>
  <si>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</si>
  <si>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</si>
  <si>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</si>
  <si>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</si>
  <si>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</si>
  <si>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</si>
  <si>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</si>
  <si>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</si>
  <si>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</si>
  <si>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</si>
  <si>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</si>
  <si>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</si>
  <si>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</si>
  <si>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</si>
  <si>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</si>
  <si>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</si>
  <si>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</si>
  <si>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>Szkoły podstawowe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</si>
  <si>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</si>
  <si>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</si>
  <si>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</si>
  <si>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</si>
  <si>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</si>
  <si>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</si>
  <si>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</si>
  <si>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Zakup usług pozostałych </t>
  </si>
  <si>
    <t xml:space="preserve">OŚWIATA I WYCHOWANIE </t>
  </si>
  <si>
    <t>GOSPODARKA KOMUNALNA I OCHRONA ŚRODOWISKA</t>
  </si>
  <si>
    <t xml:space="preserve">ADMINISTRACJA PUBLICZNA </t>
  </si>
  <si>
    <t xml:space="preserve">Wynagrodzenia bezosobowe </t>
  </si>
  <si>
    <t>Dokonuje się zmian w planie DOCHODÓW budżetu gminy na 2013 rok</t>
  </si>
  <si>
    <t>Dokonuje się zmian w planie WYDATKÓW  budżetu gminy na 2013 rok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</si>
  <si>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</si>
  <si>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</si>
  <si>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PLAN WYDATKÓW PO ZMIANACH</t>
  </si>
  <si>
    <t>Wydatki na realizację zadań z zakresu administracji rządowej oraz innych zadań zleconych gminie  ustawami</t>
  </si>
  <si>
    <t>0970</t>
  </si>
  <si>
    <t>Wydatki na realizację zadań otrzymanych  do realizacji w drodze umów  i porozumień  między jst</t>
  </si>
  <si>
    <t xml:space="preserve">RÓŻNE ROZLICZENIA </t>
  </si>
  <si>
    <t>Różne rozliczenia finansowe</t>
  </si>
  <si>
    <t>Wpływy z różnych dochodów</t>
  </si>
  <si>
    <t xml:space="preserve">KULTURA FIZYCZNA </t>
  </si>
  <si>
    <t>Zadania w zakresie kultury fizycznej i sportu</t>
  </si>
  <si>
    <t xml:space="preserve">Zadania w zakresie kultury fizycz i sportu </t>
  </si>
  <si>
    <t xml:space="preserve">Wynagrodzenia osobowe pracowników </t>
  </si>
  <si>
    <t>Gimnazja</t>
  </si>
  <si>
    <t xml:space="preserve">Wpływy z różnych dochodów </t>
  </si>
  <si>
    <t>DOCHODY OD OSÓB PRAWNYCH, OSÓB FIZYCZNYCH I OD INNYCH JEDNOSTEK NIEPOSIADAJĄCYCH OSOBOWOŚCI PRAWNEJ ORAZ WYDATKI ZWIĄZANE Z ICH POBOREM</t>
  </si>
  <si>
    <t>Wpływy i wydatki związane z gromadzeniem środków z opłat i kar za korzystanie ze środowiska</t>
  </si>
  <si>
    <t xml:space="preserve">GOSPODARKA KOMUNALNA I OCHRONA ŚRODOWISKA </t>
  </si>
  <si>
    <t>Wydatki inwestycyjne jednostek budżetowych - Mysiadło - Projekt  i budowa "Centrum Edukacji i Sportu"</t>
  </si>
  <si>
    <t>Wydatki na zakupy inwestycyjne jednostek budżetowych -Wyposażenie Centrum Edukacji i Sportu"</t>
  </si>
  <si>
    <t>0310</t>
  </si>
  <si>
    <t>Wpływy z podatku rolnego, podatku leśnego, podatku od czynności cywilnoprawnych , podatków i opłat lokalnych od osób prawnych i innych jednostek organizacyjnych</t>
  </si>
  <si>
    <t xml:space="preserve">Podatek od nieruchomości </t>
  </si>
  <si>
    <t xml:space="preserve">Otrzymane spadki, zapisy i darowizny w postaci pieniężnej </t>
  </si>
  <si>
    <t>0960</t>
  </si>
  <si>
    <t>Urzędy gmin "Obsługa administracyjna systemu gospodarowania odpadami komunalnymi"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</si>
  <si>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</si>
  <si>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</si>
  <si>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 xml:space="preserve">Wydatki na zakupy inwestycyjne jednostek budżetowych </t>
  </si>
  <si>
    <t>Zakup materiałów i wyposażenia</t>
  </si>
  <si>
    <t>Gospodarka odpadami "Zbiórka odpadów komunalnych"</t>
  </si>
  <si>
    <t>do Uchwały Nr  384/XXX/2013</t>
  </si>
  <si>
    <t>z  dnia  16 lipca 2013r.</t>
  </si>
  <si>
    <t>Plan na dzień 28.06.2013r.</t>
  </si>
  <si>
    <t>Plan na dzień 27.06.2013r.</t>
  </si>
  <si>
    <t>do Uchwały Nr 384/XXX/2013</t>
  </si>
  <si>
    <t>z  dnia 16 lipca 2013r.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</si>
</sst>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/>
      <right/>
      <top style="hair"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/>
      <right/>
      <top style="thin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/>
      <right/>
      <top style="hair"/>
      <bottom/>
    </border>
    <border>
      <left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6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25" fillId="34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28" fillId="33" borderId="11" xfId="0" applyNumberFormat="1" applyFont="1" applyFill="1" applyBorder="1" applyAlignment="1">
      <alignment horizontal="right" vertical="center" wrapText="1"/>
    </xf>
    <xf numFmtId="0" fontId="25" fillId="33" borderId="12" xfId="0" applyFont="1" applyFill="1" applyBorder="1" applyAlignment="1">
      <alignment horizontal="right" vertical="top"/>
    </xf>
    <xf numFmtId="3" fontId="25" fillId="33" borderId="12" xfId="0" applyNumberFormat="1" applyFont="1" applyFill="1" applyBorder="1" applyAlignment="1">
      <alignment horizontal="right" vertical="center" wrapText="1"/>
    </xf>
    <xf numFmtId="3" fontId="25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6" fillId="33" borderId="11" xfId="0" applyFont="1" applyFill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 wrapText="1"/>
    </xf>
    <xf numFmtId="3" fontId="25" fillId="33" borderId="0" xfId="0" applyNumberFormat="1" applyFont="1" applyFill="1" applyBorder="1" applyAlignment="1">
      <alignment horizontal="right" vertical="center"/>
    </xf>
    <xf numFmtId="3" fontId="29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/>
    </xf>
    <xf numFmtId="3" fontId="25" fillId="33" borderId="11" xfId="0" applyNumberFormat="1" applyFont="1" applyFill="1" applyBorder="1" applyAlignment="1">
      <alignment/>
    </xf>
    <xf numFmtId="0" fontId="25" fillId="0" borderId="15" xfId="0" applyFont="1" applyBorder="1" applyAlignment="1" quotePrefix="1">
      <alignment horizontal="center" vertical="center"/>
    </xf>
    <xf numFmtId="0" fontId="32" fillId="33" borderId="0" xfId="0" applyFont="1" applyFill="1" applyBorder="1" applyAlignment="1">
      <alignment horizontal="center"/>
    </xf>
    <xf numFmtId="3" fontId="33" fillId="33" borderId="0" xfId="0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1" fillId="0" borderId="13" xfId="0" applyFont="1" applyBorder="1" applyAlignment="1">
      <alignment horizontal="center" vertical="center"/>
    </xf>
    <xf numFmtId="0" fontId="32" fillId="36" borderId="16" xfId="0" applyFont="1" applyFill="1" applyBorder="1" applyAlignment="1">
      <alignment horizontal="center" vertical="center" wrapText="1"/>
    </xf>
    <xf numFmtId="0" fontId="32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4" fillId="38" borderId="13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3" fontId="25" fillId="39" borderId="13" xfId="0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5" fillId="33" borderId="0" xfId="0" applyFont="1" applyFill="1" applyBorder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5" fillId="0" borderId="13" xfId="0" applyFont="1" applyBorder="1" applyAlignment="1">
      <alignment horizontal="center" vertical="center"/>
    </xf>
    <xf numFmtId="3" fontId="25" fillId="40" borderId="13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29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0" fontId="31" fillId="10" borderId="10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 wrapText="1"/>
    </xf>
    <xf numFmtId="3" fontId="31" fillId="10" borderId="10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1" fillId="41" borderId="19" xfId="0" applyFont="1" applyFill="1" applyBorder="1" applyAlignment="1">
      <alignment horizontal="center" vertical="center"/>
    </xf>
    <xf numFmtId="0" fontId="29" fillId="41" borderId="19" xfId="0" applyFont="1" applyFill="1" applyBorder="1" applyAlignment="1">
      <alignment horizontal="center" vertical="center"/>
    </xf>
    <xf numFmtId="3" fontId="29" fillId="38" borderId="13" xfId="0" applyNumberFormat="1" applyFont="1" applyFill="1" applyBorder="1" applyAlignment="1">
      <alignment horizontal="right" vertical="center"/>
    </xf>
    <xf numFmtId="0" fontId="29" fillId="38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right" vertical="center"/>
    </xf>
    <xf numFmtId="3" fontId="31" fillId="42" borderId="13" xfId="0" applyNumberFormat="1" applyFont="1" applyFill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3" fontId="31" fillId="0" borderId="15" xfId="0" applyNumberFormat="1" applyFont="1" applyBorder="1" applyAlignment="1">
      <alignment horizontal="right" vertical="center"/>
    </xf>
    <xf numFmtId="3" fontId="31" fillId="42" borderId="15" xfId="0" applyNumberFormat="1" applyFont="1" applyFill="1" applyBorder="1" applyAlignment="1">
      <alignment horizontal="right" vertical="center"/>
    </xf>
    <xf numFmtId="3" fontId="31" fillId="42" borderId="10" xfId="0" applyNumberFormat="1" applyFont="1" applyFill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3" fontId="31" fillId="33" borderId="10" xfId="0" applyNumberFormat="1" applyFont="1" applyFill="1" applyBorder="1" applyAlignment="1">
      <alignment horizontal="right" vertical="center" wrapText="1"/>
    </xf>
    <xf numFmtId="3" fontId="31" fillId="42" borderId="10" xfId="0" applyNumberFormat="1" applyFont="1" applyFill="1" applyBorder="1" applyAlignment="1">
      <alignment horizontal="right" vertical="center" wrapText="1"/>
    </xf>
    <xf numFmtId="0" fontId="31" fillId="42" borderId="10" xfId="0" applyFont="1" applyFill="1" applyBorder="1" applyAlignment="1">
      <alignment horizontal="right" vertical="center" wrapText="1"/>
    </xf>
    <xf numFmtId="3" fontId="31" fillId="33" borderId="15" xfId="0" applyNumberFormat="1" applyFont="1" applyFill="1" applyBorder="1" applyAlignment="1">
      <alignment horizontal="right" vertical="center" wrapText="1"/>
    </xf>
    <xf numFmtId="3" fontId="30" fillId="38" borderId="13" xfId="0" applyNumberFormat="1" applyFont="1" applyFill="1" applyBorder="1" applyAlignment="1">
      <alignment/>
    </xf>
    <xf numFmtId="0" fontId="31" fillId="42" borderId="18" xfId="0" applyFont="1" applyFill="1" applyBorder="1" applyAlignment="1">
      <alignment horizontal="center" vertical="center" wrapText="1"/>
    </xf>
    <xf numFmtId="0" fontId="31" fillId="42" borderId="13" xfId="0" applyFont="1" applyFill="1" applyBorder="1" applyAlignment="1">
      <alignment horizontal="center" vertical="center" wrapText="1"/>
    </xf>
    <xf numFmtId="0" fontId="25" fillId="38" borderId="13" xfId="0" applyFont="1" applyFill="1" applyBorder="1" applyAlignment="1">
      <alignment horizontal="center"/>
    </xf>
    <xf numFmtId="3" fontId="6" fillId="43" borderId="17" xfId="0" applyNumberFormat="1" applyFont="1" applyFill="1" applyBorder="1" applyAlignment="1">
      <alignment horizontal="right" vertical="top" wrapText="1"/>
    </xf>
    <xf numFmtId="3" fontId="6" fillId="43" borderId="14" xfId="0" applyNumberFormat="1" applyFont="1" applyFill="1" applyBorder="1" applyAlignment="1">
      <alignment horizontal="right" vertical="top" wrapText="1"/>
    </xf>
    <xf numFmtId="3" fontId="6" fillId="43" borderId="23" xfId="0" applyNumberFormat="1" applyFont="1" applyFill="1" applyBorder="1" applyAlignment="1">
      <alignment horizontal="right" vertical="top" wrapText="1"/>
    </xf>
    <xf numFmtId="3" fontId="6" fillId="43" borderId="10" xfId="0" applyNumberFormat="1" applyFont="1" applyFill="1" applyBorder="1" applyAlignment="1">
      <alignment horizontal="right" vertical="top" wrapText="1"/>
    </xf>
    <xf numFmtId="3" fontId="6" fillId="33" borderId="14" xfId="0" applyNumberFormat="1" applyFont="1" applyFill="1" applyBorder="1" applyAlignment="1">
      <alignment horizontal="right" vertical="top" wrapText="1"/>
    </xf>
    <xf numFmtId="0" fontId="6" fillId="33" borderId="24" xfId="0" applyFont="1" applyFill="1" applyBorder="1" applyAlignment="1">
      <alignment horizontal="left" vertical="top"/>
    </xf>
    <xf numFmtId="3" fontId="6" fillId="33" borderId="17" xfId="0" applyNumberFormat="1" applyFont="1" applyFill="1" applyBorder="1" applyAlignment="1">
      <alignment horizontal="right" vertical="top" wrapText="1"/>
    </xf>
    <xf numFmtId="3" fontId="34" fillId="38" borderId="21" xfId="0" applyNumberFormat="1" applyFont="1" applyFill="1" applyBorder="1" applyAlignment="1">
      <alignment horizontal="right" vertical="center"/>
    </xf>
    <xf numFmtId="3" fontId="34" fillId="38" borderId="25" xfId="0" applyNumberFormat="1" applyFont="1" applyFill="1" applyBorder="1" applyAlignment="1">
      <alignment horizontal="right" vertical="center"/>
    </xf>
    <xf numFmtId="0" fontId="35" fillId="42" borderId="26" xfId="0" applyFont="1" applyFill="1" applyBorder="1" applyAlignment="1">
      <alignment horizontal="center" vertical="center" wrapText="1"/>
    </xf>
    <xf numFmtId="0" fontId="6" fillId="42" borderId="27" xfId="0" applyFont="1" applyFill="1" applyBorder="1" applyAlignment="1">
      <alignment horizontal="left" vertical="center"/>
    </xf>
    <xf numFmtId="0" fontId="6" fillId="42" borderId="28" xfId="0" applyFont="1" applyFill="1" applyBorder="1" applyAlignment="1">
      <alignment horizontal="left" vertical="center"/>
    </xf>
    <xf numFmtId="0" fontId="6" fillId="42" borderId="29" xfId="0" applyFont="1" applyFill="1" applyBorder="1" applyAlignment="1">
      <alignment horizontal="left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34" fillId="38" borderId="30" xfId="0" applyNumberFormat="1" applyFont="1" applyFill="1" applyBorder="1" applyAlignment="1">
      <alignment horizontal="right" vertical="center"/>
    </xf>
    <xf numFmtId="3" fontId="34" fillId="38" borderId="31" xfId="0" applyNumberFormat="1" applyFont="1" applyFill="1" applyBorder="1" applyAlignment="1">
      <alignment horizontal="right" vertical="center"/>
    </xf>
    <xf numFmtId="0" fontId="6" fillId="43" borderId="32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6" fillId="43" borderId="33" xfId="0" applyFont="1" applyFill="1" applyBorder="1" applyAlignment="1">
      <alignment horizontal="center" vertical="top"/>
    </xf>
    <xf numFmtId="0" fontId="6" fillId="43" borderId="33" xfId="0" applyFont="1" applyFill="1" applyBorder="1" applyAlignment="1">
      <alignment horizontal="center" vertical="top" wrapText="1"/>
    </xf>
    <xf numFmtId="0" fontId="6" fillId="43" borderId="33" xfId="0" applyFont="1" applyFill="1" applyBorder="1" applyAlignment="1">
      <alignment horizontal="center" vertical="center" wrapText="1"/>
    </xf>
    <xf numFmtId="0" fontId="6" fillId="43" borderId="34" xfId="0" applyFont="1" applyFill="1" applyBorder="1" applyAlignment="1">
      <alignment horizontal="center" vertical="center" wrapText="1"/>
    </xf>
    <xf numFmtId="0" fontId="6" fillId="43" borderId="35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3" fontId="31" fillId="42" borderId="36" xfId="0" applyNumberFormat="1" applyFont="1" applyFill="1" applyBorder="1" applyAlignment="1">
      <alignment horizontal="right" vertical="center"/>
    </xf>
    <xf numFmtId="3" fontId="31" fillId="42" borderId="37" xfId="0" applyNumberFormat="1" applyFont="1" applyFill="1" applyBorder="1" applyAlignment="1">
      <alignment horizontal="right" vertical="center"/>
    </xf>
    <xf numFmtId="0" fontId="31" fillId="0" borderId="29" xfId="0" applyFont="1" applyBorder="1" applyAlignment="1">
      <alignment horizontal="right" vertical="center"/>
    </xf>
    <xf numFmtId="3" fontId="31" fillId="0" borderId="27" xfId="0" applyNumberFormat="1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3" fontId="31" fillId="0" borderId="28" xfId="0" applyNumberFormat="1" applyFont="1" applyBorder="1" applyAlignment="1">
      <alignment horizontal="left"/>
    </xf>
    <xf numFmtId="3" fontId="31" fillId="0" borderId="14" xfId="0" applyNumberFormat="1" applyFont="1" applyBorder="1" applyAlignment="1">
      <alignment horizontal="right" vertical="center"/>
    </xf>
    <xf numFmtId="3" fontId="31" fillId="42" borderId="38" xfId="0" applyNumberFormat="1" applyFont="1" applyFill="1" applyBorder="1" applyAlignment="1">
      <alignment horizontal="right" vertical="center"/>
    </xf>
    <xf numFmtId="3" fontId="31" fillId="42" borderId="24" xfId="0" applyNumberFormat="1" applyFont="1" applyFill="1" applyBorder="1" applyAlignment="1">
      <alignment horizontal="right" vertical="center"/>
    </xf>
    <xf numFmtId="3" fontId="31" fillId="42" borderId="14" xfId="0" applyNumberFormat="1" applyFont="1" applyFill="1" applyBorder="1" applyAlignment="1">
      <alignment horizontal="right" vertical="center"/>
    </xf>
    <xf numFmtId="0" fontId="31" fillId="0" borderId="39" xfId="0" applyFont="1" applyBorder="1" applyAlignment="1">
      <alignment horizontal="right" vertical="center"/>
    </xf>
    <xf numFmtId="0" fontId="31" fillId="0" borderId="40" xfId="0" applyFont="1" applyBorder="1" applyAlignment="1">
      <alignment horizontal="right" vertical="center"/>
    </xf>
    <xf numFmtId="3" fontId="31" fillId="0" borderId="41" xfId="0" applyNumberFormat="1" applyFont="1" applyBorder="1" applyAlignment="1">
      <alignment horizontal="left"/>
    </xf>
    <xf numFmtId="3" fontId="31" fillId="0" borderId="40" xfId="0" applyNumberFormat="1" applyFont="1" applyBorder="1" applyAlignment="1">
      <alignment horizontal="right" vertical="center"/>
    </xf>
    <xf numFmtId="3" fontId="31" fillId="0" borderId="39" xfId="0" applyNumberFormat="1" applyFont="1" applyBorder="1" applyAlignment="1">
      <alignment horizontal="right" vertical="center"/>
    </xf>
    <xf numFmtId="3" fontId="31" fillId="0" borderId="41" xfId="0" applyNumberFormat="1" applyFont="1" applyBorder="1" applyAlignment="1">
      <alignment horizontal="left" vertical="center"/>
    </xf>
    <xf numFmtId="3" fontId="31" fillId="0" borderId="41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vertical="center"/>
    </xf>
    <xf numFmtId="3" fontId="31" fillId="42" borderId="38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vertical="center" wrapText="1"/>
    </xf>
    <xf numFmtId="3" fontId="31" fillId="42" borderId="14" xfId="0" applyNumberFormat="1" applyFont="1" applyFill="1" applyBorder="1" applyAlignment="1">
      <alignment horizontal="right" vertical="center" wrapText="1"/>
    </xf>
    <xf numFmtId="0" fontId="31" fillId="0" borderId="39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3" fontId="31" fillId="0" borderId="40" xfId="0" applyNumberFormat="1" applyFont="1" applyBorder="1" applyAlignment="1">
      <alignment horizontal="left" vertical="center" wrapText="1"/>
    </xf>
    <xf numFmtId="3" fontId="31" fillId="0" borderId="41" xfId="0" applyNumberFormat="1" applyFont="1" applyBorder="1" applyAlignment="1">
      <alignment vertical="center"/>
    </xf>
    <xf numFmtId="3" fontId="31" fillId="42" borderId="38" xfId="0" applyNumberFormat="1" applyFont="1" applyFill="1" applyBorder="1" applyAlignment="1">
      <alignment horizontal="right" vertical="center" wrapText="1"/>
    </xf>
    <xf numFmtId="3" fontId="31" fillId="42" borderId="24" xfId="0" applyNumberFormat="1" applyFont="1" applyFill="1" applyBorder="1" applyAlignment="1">
      <alignment horizontal="right" vertical="center" wrapText="1"/>
    </xf>
    <xf numFmtId="3" fontId="31" fillId="0" borderId="39" xfId="0" applyNumberFormat="1" applyFont="1" applyBorder="1" applyAlignment="1">
      <alignment horizontal="right" vertical="center" wrapText="1"/>
    </xf>
    <xf numFmtId="3" fontId="31" fillId="0" borderId="40" xfId="0" applyNumberFormat="1" applyFont="1" applyBorder="1" applyAlignment="1">
      <alignment horizontal="right" vertical="center" wrapText="1"/>
    </xf>
    <xf numFmtId="3" fontId="31" fillId="0" borderId="23" xfId="0" applyNumberFormat="1" applyFont="1" applyBorder="1" applyAlignment="1">
      <alignment horizontal="right" vertical="center"/>
    </xf>
    <xf numFmtId="3" fontId="31" fillId="42" borderId="42" xfId="0" applyNumberFormat="1" applyFont="1" applyFill="1" applyBorder="1" applyAlignment="1">
      <alignment horizontal="right" vertical="center"/>
    </xf>
    <xf numFmtId="3" fontId="31" fillId="42" borderId="43" xfId="0" applyNumberFormat="1" applyFont="1" applyFill="1" applyBorder="1" applyAlignment="1">
      <alignment horizontal="right" vertical="center"/>
    </xf>
    <xf numFmtId="3" fontId="31" fillId="42" borderId="23" xfId="0" applyNumberFormat="1" applyFont="1" applyFill="1" applyBorder="1" applyAlignment="1">
      <alignment horizontal="right" vertical="center" wrapText="1"/>
    </xf>
    <xf numFmtId="3" fontId="31" fillId="0" borderId="44" xfId="0" applyNumberFormat="1" applyFont="1" applyBorder="1" applyAlignment="1">
      <alignment horizontal="right" vertical="center"/>
    </xf>
    <xf numFmtId="3" fontId="31" fillId="0" borderId="45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right" vertical="center"/>
    </xf>
    <xf numFmtId="3" fontId="31" fillId="0" borderId="46" xfId="0" applyNumberFormat="1" applyFont="1" applyBorder="1" applyAlignment="1">
      <alignment vertical="center"/>
    </xf>
    <xf numFmtId="3" fontId="31" fillId="42" borderId="23" xfId="0" applyNumberFormat="1" applyFont="1" applyFill="1" applyBorder="1" applyAlignment="1">
      <alignment horizontal="right" vertical="center"/>
    </xf>
    <xf numFmtId="0" fontId="29" fillId="40" borderId="15" xfId="0" applyFont="1" applyFill="1" applyBorder="1" applyAlignment="1" quotePrefix="1">
      <alignment horizontal="center" vertical="center"/>
    </xf>
    <xf numFmtId="0" fontId="29" fillId="40" borderId="15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3" fontId="25" fillId="40" borderId="15" xfId="0" applyNumberFormat="1" applyFont="1" applyFill="1" applyBorder="1" applyAlignment="1">
      <alignment horizontal="right" vertical="center"/>
    </xf>
    <xf numFmtId="0" fontId="29" fillId="40" borderId="13" xfId="0" applyFont="1" applyFill="1" applyBorder="1" applyAlignment="1" quotePrefix="1">
      <alignment horizontal="center" vertical="center"/>
    </xf>
    <xf numFmtId="0" fontId="29" fillId="4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3" fontId="30" fillId="16" borderId="13" xfId="0" applyNumberFormat="1" applyFont="1" applyFill="1" applyBorder="1" applyAlignment="1">
      <alignment horizontal="right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29" fillId="1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6" fillId="41" borderId="14" xfId="0" applyFont="1" applyFill="1" applyBorder="1" applyAlignment="1" quotePrefix="1">
      <alignment horizontal="center" vertical="center"/>
    </xf>
    <xf numFmtId="0" fontId="31" fillId="41" borderId="14" xfId="0" applyFont="1" applyFill="1" applyBorder="1" applyAlignment="1">
      <alignment horizontal="center" vertical="center" wrapText="1"/>
    </xf>
    <xf numFmtId="3" fontId="31" fillId="41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6" fillId="41" borderId="17" xfId="0" applyFont="1" applyFill="1" applyBorder="1" applyAlignment="1" quotePrefix="1">
      <alignment horizontal="center" vertical="center"/>
    </xf>
    <xf numFmtId="3" fontId="31" fillId="41" borderId="17" xfId="0" applyNumberFormat="1" applyFont="1" applyFill="1" applyBorder="1" applyAlignment="1">
      <alignment horizontal="right" vertical="center" wrapText="1"/>
    </xf>
    <xf numFmtId="0" fontId="31" fillId="41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0" fillId="1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5" fillId="41" borderId="47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8" xfId="0" applyFont="1" applyBorder="1" applyAlignment="1" quotePrefix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0" fontId="6" fillId="42" borderId="33" xfId="0" applyFont="1" applyFill="1" applyBorder="1" applyAlignment="1">
      <alignment horizontal="left" vertical="center"/>
    </xf>
    <xf numFmtId="0" fontId="6" fillId="42" borderId="47" xfId="0" applyFont="1" applyFill="1" applyBorder="1" applyAlignment="1">
      <alignment horizontal="left" vertical="center"/>
    </xf>
    <xf numFmtId="0" fontId="6" fillId="42" borderId="24" xfId="0" applyFont="1" applyFill="1" applyBorder="1" applyAlignment="1">
      <alignment horizontal="left" vertical="center"/>
    </xf>
    <xf numFmtId="0" fontId="29" fillId="40" borderId="16" xfId="0" applyFont="1" applyFill="1" applyBorder="1" applyAlignment="1">
      <alignment horizontal="left" vertical="center"/>
    </xf>
    <xf numFmtId="0" fontId="29" fillId="40" borderId="20" xfId="0" applyFont="1" applyFill="1" applyBorder="1" applyAlignment="1">
      <alignment horizontal="left" vertical="center"/>
    </xf>
    <xf numFmtId="0" fontId="29" fillId="40" borderId="21" xfId="0" applyFont="1" applyFill="1" applyBorder="1" applyAlignment="1">
      <alignment horizontal="left" vertical="center"/>
    </xf>
    <xf numFmtId="0" fontId="6" fillId="0" borderId="33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9" fillId="44" borderId="48" xfId="0" applyFont="1" applyFill="1" applyBorder="1" applyAlignment="1">
      <alignment horizontal="left" vertical="center" wrapText="1"/>
    </xf>
    <xf numFmtId="0" fontId="29" fillId="44" borderId="49" xfId="0" applyFont="1" applyFill="1" applyBorder="1" applyAlignment="1">
      <alignment horizontal="left" vertical="center" wrapText="1"/>
    </xf>
    <xf numFmtId="0" fontId="29" fillId="44" borderId="50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9" fillId="35" borderId="16" xfId="0" applyFont="1" applyFill="1" applyBorder="1" applyAlignment="1">
      <alignment horizontal="left" vertical="center" wrapText="1"/>
    </xf>
    <xf numFmtId="0" fontId="29" fillId="35" borderId="20" xfId="0" applyFont="1" applyFill="1" applyBorder="1" applyAlignment="1">
      <alignment horizontal="left" vertical="center" wrapText="1"/>
    </xf>
    <xf numFmtId="0" fontId="29" fillId="35" borderId="21" xfId="0" applyFont="1" applyFill="1" applyBorder="1" applyAlignment="1">
      <alignment horizontal="left" vertical="center" wrapText="1"/>
    </xf>
    <xf numFmtId="0" fontId="29" fillId="38" borderId="16" xfId="0" applyFont="1" applyFill="1" applyBorder="1" applyAlignment="1">
      <alignment horizontal="left" vertical="center"/>
    </xf>
    <xf numFmtId="0" fontId="29" fillId="38" borderId="20" xfId="0" applyFont="1" applyFill="1" applyBorder="1" applyAlignment="1">
      <alignment horizontal="left" vertical="center"/>
    </xf>
    <xf numFmtId="0" fontId="29" fillId="38" borderId="21" xfId="0" applyFont="1" applyFill="1" applyBorder="1" applyAlignment="1">
      <alignment horizontal="left" vertical="center"/>
    </xf>
    <xf numFmtId="0" fontId="6" fillId="42" borderId="33" xfId="0" applyFont="1" applyFill="1" applyBorder="1" applyAlignment="1">
      <alignment horizontal="left" vertical="center" wrapText="1"/>
    </xf>
    <xf numFmtId="0" fontId="6" fillId="42" borderId="47" xfId="0" applyFont="1" applyFill="1" applyBorder="1" applyAlignment="1">
      <alignment horizontal="left" vertical="center" wrapText="1"/>
    </xf>
    <xf numFmtId="0" fontId="6" fillId="42" borderId="2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43" borderId="47" xfId="0" applyFont="1" applyFill="1" applyBorder="1" applyAlignment="1">
      <alignment horizontal="left" vertical="top" wrapText="1"/>
    </xf>
    <xf numFmtId="0" fontId="6" fillId="43" borderId="24" xfId="0" applyFont="1" applyFill="1" applyBorder="1" applyAlignment="1">
      <alignment horizontal="left" vertical="top" wrapText="1"/>
    </xf>
    <xf numFmtId="0" fontId="6" fillId="33" borderId="47" xfId="0" applyFont="1" applyFill="1" applyBorder="1" applyAlignment="1" quotePrefix="1">
      <alignment horizontal="left" vertical="top" inden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47" xfId="0" applyFont="1" applyFill="1" applyBorder="1" applyAlignment="1">
      <alignment horizontal="left" vertical="top" indent="1"/>
    </xf>
    <xf numFmtId="0" fontId="6" fillId="33" borderId="24" xfId="0" applyFont="1" applyFill="1" applyBorder="1" applyAlignment="1">
      <alignment horizontal="left" vertical="top" indent="1"/>
    </xf>
    <xf numFmtId="0" fontId="6" fillId="43" borderId="47" xfId="0" applyFont="1" applyFill="1" applyBorder="1" applyAlignment="1">
      <alignment horizontal="left" vertical="top"/>
    </xf>
    <xf numFmtId="0" fontId="6" fillId="43" borderId="24" xfId="0" applyFont="1" applyFill="1" applyBorder="1" applyAlignment="1">
      <alignment horizontal="left" vertical="top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1" fillId="42" borderId="15" xfId="0" applyFont="1" applyFill="1" applyBorder="1" applyAlignment="1">
      <alignment horizontal="center" vertical="center" wrapText="1"/>
    </xf>
    <xf numFmtId="0" fontId="31" fillId="42" borderId="19" xfId="0" applyFont="1" applyFill="1" applyBorder="1" applyAlignment="1">
      <alignment horizontal="center" vertical="center" wrapText="1"/>
    </xf>
    <xf numFmtId="0" fontId="31" fillId="42" borderId="18" xfId="0" applyFont="1" applyFill="1" applyBorder="1" applyAlignment="1">
      <alignment horizontal="center" vertical="center" wrapText="1"/>
    </xf>
    <xf numFmtId="0" fontId="35" fillId="42" borderId="52" xfId="0" applyFont="1" applyFill="1" applyBorder="1" applyAlignment="1">
      <alignment horizontal="center" vertical="center" wrapText="1"/>
    </xf>
    <xf numFmtId="0" fontId="35" fillId="42" borderId="53" xfId="0" applyFont="1" applyFill="1" applyBorder="1" applyAlignment="1">
      <alignment horizontal="center" vertical="center" wrapText="1"/>
    </xf>
    <xf numFmtId="0" fontId="31" fillId="42" borderId="54" xfId="0" applyFont="1" applyFill="1" applyBorder="1" applyAlignment="1">
      <alignment horizontal="center" vertical="center"/>
    </xf>
    <xf numFmtId="0" fontId="31" fillId="42" borderId="55" xfId="0" applyFont="1" applyFill="1" applyBorder="1" applyAlignment="1">
      <alignment horizontal="center" vertical="center"/>
    </xf>
    <xf numFmtId="0" fontId="31" fillId="42" borderId="56" xfId="0" applyFont="1" applyFill="1" applyBorder="1" applyAlignment="1">
      <alignment horizontal="center" vertical="center"/>
    </xf>
    <xf numFmtId="0" fontId="31" fillId="42" borderId="11" xfId="0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 horizontal="center" vertical="center"/>
    </xf>
    <xf numFmtId="0" fontId="31" fillId="42" borderId="57" xfId="0" applyFont="1" applyFill="1" applyBorder="1" applyAlignment="1">
      <alignment horizontal="center" vertical="center"/>
    </xf>
    <xf numFmtId="0" fontId="31" fillId="42" borderId="22" xfId="0" applyFont="1" applyFill="1" applyBorder="1" applyAlignment="1">
      <alignment horizontal="center" vertical="center"/>
    </xf>
    <xf numFmtId="0" fontId="31" fillId="42" borderId="12" xfId="0" applyFont="1" applyFill="1" applyBorder="1" applyAlignment="1">
      <alignment horizontal="center" vertical="center"/>
    </xf>
    <xf numFmtId="0" fontId="31" fillId="42" borderId="5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42" borderId="59" xfId="0" applyFont="1" applyFill="1" applyBorder="1" applyAlignment="1">
      <alignment horizontal="center" vertical="center" wrapText="1"/>
    </xf>
    <xf numFmtId="0" fontId="35" fillId="42" borderId="60" xfId="0" applyFont="1" applyFill="1" applyBorder="1" applyAlignment="1">
      <alignment horizontal="center" vertical="center" wrapText="1"/>
    </xf>
    <xf numFmtId="0" fontId="31" fillId="42" borderId="61" xfId="0" applyFont="1" applyFill="1" applyBorder="1" applyAlignment="1">
      <alignment horizontal="center" vertical="center" wrapText="1"/>
    </xf>
    <xf numFmtId="0" fontId="31" fillId="42" borderId="62" xfId="0" applyFont="1" applyFill="1" applyBorder="1" applyAlignment="1">
      <alignment horizontal="center" vertical="center" wrapText="1"/>
    </xf>
    <xf numFmtId="0" fontId="31" fillId="42" borderId="63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42" borderId="64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1" fillId="43" borderId="54" xfId="0" applyFont="1" applyFill="1" applyBorder="1" applyAlignment="1">
      <alignment horizontal="center" vertical="center" wrapText="1"/>
    </xf>
    <xf numFmtId="0" fontId="31" fillId="43" borderId="56" xfId="0" applyFont="1" applyFill="1" applyBorder="1" applyAlignment="1">
      <alignment horizontal="center" vertical="center" wrapText="1"/>
    </xf>
    <xf numFmtId="0" fontId="31" fillId="43" borderId="65" xfId="0" applyFont="1" applyFill="1" applyBorder="1" applyAlignment="1">
      <alignment horizontal="center" vertical="center" wrapText="1"/>
    </xf>
    <xf numFmtId="0" fontId="31" fillId="43" borderId="66" xfId="0" applyFont="1" applyFill="1" applyBorder="1" applyAlignment="1">
      <alignment horizontal="center" vertical="center" wrapText="1"/>
    </xf>
    <xf numFmtId="0" fontId="31" fillId="42" borderId="67" xfId="0" applyFont="1" applyFill="1" applyBorder="1" applyAlignment="1">
      <alignment horizontal="center" vertical="center" wrapText="1"/>
    </xf>
    <xf numFmtId="0" fontId="31" fillId="42" borderId="68" xfId="0" applyFont="1" applyFill="1" applyBorder="1" applyAlignment="1">
      <alignment horizontal="center" vertical="center" wrapText="1"/>
    </xf>
    <xf numFmtId="0" fontId="31" fillId="42" borderId="16" xfId="0" applyFont="1" applyFill="1" applyBorder="1" applyAlignment="1">
      <alignment horizontal="center" vertical="center"/>
    </xf>
    <xf numFmtId="0" fontId="31" fillId="42" borderId="20" xfId="0" applyFont="1" applyFill="1" applyBorder="1" applyAlignment="1">
      <alignment horizontal="center" vertical="center"/>
    </xf>
    <xf numFmtId="0" fontId="31" fillId="42" borderId="21" xfId="0" applyFont="1" applyFill="1" applyBorder="1" applyAlignment="1">
      <alignment horizontal="center" vertical="center"/>
    </xf>
    <xf numFmtId="0" fontId="31" fillId="42" borderId="57" xfId="0" applyFont="1" applyFill="1" applyBorder="1" applyAlignment="1">
      <alignment horizontal="center" vertical="center" wrapText="1"/>
    </xf>
    <xf numFmtId="0" fontId="31" fillId="42" borderId="5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1" fillId="42" borderId="13" xfId="0" applyFont="1" applyFill="1" applyBorder="1" applyAlignment="1">
      <alignment horizontal="center" vertical="center"/>
    </xf>
    <xf numFmtId="0" fontId="31" fillId="42" borderId="15" xfId="0" applyFont="1" applyFill="1" applyBorder="1" applyAlignment="1">
      <alignment horizontal="center" vertical="center"/>
    </xf>
    <xf numFmtId="0" fontId="31" fillId="42" borderId="18" xfId="0" applyFont="1" applyFill="1" applyBorder="1" applyAlignment="1">
      <alignment horizontal="center" vertical="center"/>
    </xf>
    <xf numFmtId="0" fontId="29" fillId="45" borderId="16" xfId="0" applyFont="1" applyFill="1" applyBorder="1" applyAlignment="1">
      <alignment vertical="center" wrapText="1"/>
    </xf>
    <xf numFmtId="0" fontId="2" fillId="46" borderId="20" xfId="0" applyFont="1" applyFill="1" applyBorder="1" applyAlignment="1">
      <alignment vertical="center" wrapText="1"/>
    </xf>
    <xf numFmtId="0" fontId="2" fillId="46" borderId="21" xfId="0" applyFont="1" applyFill="1" applyBorder="1" applyAlignment="1">
      <alignment vertical="center" wrapText="1"/>
    </xf>
    <xf numFmtId="0" fontId="29" fillId="34" borderId="32" xfId="0" applyFont="1" applyFill="1" applyBorder="1" applyAlignment="1">
      <alignment horizontal="left" vertical="center" wrapText="1"/>
    </xf>
    <xf numFmtId="0" fontId="29" fillId="34" borderId="69" xfId="0" applyFont="1" applyFill="1" applyBorder="1" applyAlignment="1">
      <alignment horizontal="left" vertical="center" wrapText="1"/>
    </xf>
    <xf numFmtId="0" fontId="29" fillId="34" borderId="3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42" borderId="35" xfId="0" applyFont="1" applyFill="1" applyBorder="1" applyAlignment="1">
      <alignment horizontal="left" vertical="center" wrapText="1"/>
    </xf>
    <xf numFmtId="0" fontId="6" fillId="42" borderId="51" xfId="0" applyFont="1" applyFill="1" applyBorder="1" applyAlignment="1">
      <alignment horizontal="left" vertical="center" wrapText="1"/>
    </xf>
    <xf numFmtId="0" fontId="6" fillId="42" borderId="43" xfId="0" applyFont="1" applyFill="1" applyBorder="1" applyAlignment="1">
      <alignment horizontal="left" vertical="center" wrapText="1"/>
    </xf>
    <xf numFmtId="0" fontId="6" fillId="43" borderId="69" xfId="0" applyFont="1" applyFill="1" applyBorder="1" applyAlignment="1">
      <alignment horizontal="left" vertical="top"/>
    </xf>
    <xf numFmtId="0" fontId="6" fillId="43" borderId="37" xfId="0" applyFont="1" applyFill="1" applyBorder="1" applyAlignment="1">
      <alignment horizontal="left" vertical="top"/>
    </xf>
    <xf numFmtId="0" fontId="6" fillId="42" borderId="33" xfId="0" applyFont="1" applyFill="1" applyBorder="1" applyAlignment="1">
      <alignment vertical="center" wrapText="1"/>
    </xf>
    <xf numFmtId="0" fontId="6" fillId="42" borderId="47" xfId="0" applyFont="1" applyFill="1" applyBorder="1" applyAlignment="1">
      <alignment vertical="center" wrapText="1"/>
    </xf>
    <xf numFmtId="0" fontId="6" fillId="42" borderId="24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6" fillId="43" borderId="51" xfId="0" applyFont="1" applyFill="1" applyBorder="1" applyAlignment="1">
      <alignment horizontal="left" vertical="top" wrapText="1"/>
    </xf>
    <xf numFmtId="0" fontId="6" fillId="43" borderId="43" xfId="0" applyFont="1" applyFill="1" applyBorder="1" applyAlignment="1">
      <alignment horizontal="left" vertical="top" wrapText="1"/>
    </xf>
    <xf numFmtId="0" fontId="29" fillId="34" borderId="70" xfId="0" applyFont="1" applyFill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9" fillId="45" borderId="73" xfId="0" applyFont="1" applyFill="1" applyBorder="1" applyAlignment="1">
      <alignment vertical="center" wrapText="1"/>
    </xf>
    <xf numFmtId="0" fontId="2" fillId="46" borderId="74" xfId="0" applyFont="1" applyFill="1" applyBorder="1" applyAlignment="1">
      <alignment vertical="center" wrapText="1"/>
    </xf>
    <xf numFmtId="0" fontId="2" fillId="46" borderId="75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29" fillId="47" borderId="73" xfId="0" applyFont="1" applyFill="1" applyBorder="1" applyAlignment="1">
      <alignment horizontal="left" vertical="center" wrapText="1"/>
    </xf>
    <xf numFmtId="0" fontId="2" fillId="48" borderId="74" xfId="0" applyFont="1" applyFill="1" applyBorder="1" applyAlignment="1">
      <alignment horizontal="left" vertical="center" wrapText="1"/>
    </xf>
    <xf numFmtId="0" fontId="2" fillId="48" borderId="75" xfId="0" applyFont="1" applyFill="1" applyBorder="1" applyAlignment="1">
      <alignment horizontal="left" vertical="center" wrapText="1"/>
    </xf>
    <xf numFmtId="0" fontId="6" fillId="0" borderId="76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25" fillId="39" borderId="16" xfId="0" applyFont="1" applyFill="1" applyBorder="1" applyAlignment="1">
      <alignment horizontal="left" vertical="center"/>
    </xf>
    <xf numFmtId="0" fontId="25" fillId="39" borderId="20" xfId="0" applyFont="1" applyFill="1" applyBorder="1" applyAlignment="1">
      <alignment horizontal="left" vertical="center"/>
    </xf>
    <xf numFmtId="0" fontId="25" fillId="39" borderId="21" xfId="0" applyFont="1" applyFill="1" applyBorder="1" applyAlignment="1">
      <alignment horizontal="left" vertical="center"/>
    </xf>
    <xf numFmtId="0" fontId="29" fillId="10" borderId="32" xfId="0" applyFont="1" applyFill="1" applyBorder="1" applyAlignment="1">
      <alignment horizontal="left" vertical="center" wrapText="1"/>
    </xf>
    <xf numFmtId="0" fontId="0" fillId="10" borderId="69" xfId="0" applyFill="1" applyBorder="1" applyAlignment="1">
      <alignment horizontal="left" vertical="center" wrapText="1"/>
    </xf>
    <xf numFmtId="0" fontId="0" fillId="10" borderId="37" xfId="0" applyFill="1" applyBorder="1" applyAlignment="1">
      <alignment horizontal="left" vertical="center" wrapText="1"/>
    </xf>
    <xf numFmtId="0" fontId="31" fillId="0" borderId="34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31" fillId="42" borderId="16" xfId="0" applyFont="1" applyFill="1" applyBorder="1" applyAlignment="1">
      <alignment horizontal="center" vertical="center" wrapText="1"/>
    </xf>
    <xf numFmtId="0" fontId="31" fillId="42" borderId="20" xfId="0" applyFont="1" applyFill="1" applyBorder="1" applyAlignment="1">
      <alignment horizontal="center" vertical="center" wrapText="1"/>
    </xf>
    <xf numFmtId="0" fontId="31" fillId="42" borderId="2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38" borderId="16" xfId="0" applyFont="1" applyFill="1" applyBorder="1" applyAlignment="1">
      <alignment horizontal="center"/>
    </xf>
    <xf numFmtId="0" fontId="25" fillId="38" borderId="20" xfId="0" applyFont="1" applyFill="1" applyBorder="1" applyAlignment="1">
      <alignment horizontal="center"/>
    </xf>
    <xf numFmtId="0" fontId="25" fillId="38" borderId="21" xfId="0" applyFont="1" applyFill="1" applyBorder="1" applyAlignment="1">
      <alignment horizont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31" fillId="42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29" fillId="16" borderId="16" xfId="0" applyFont="1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6" borderId="21" xfId="0" applyFill="1" applyBorder="1" applyAlignment="1">
      <alignment horizontal="left" vertical="center" wrapText="1"/>
    </xf>
    <xf numFmtId="3" fontId="32" fillId="37" borderId="16" xfId="0" applyNumberFormat="1" applyFont="1" applyFill="1" applyBorder="1" applyAlignment="1">
      <alignment horizontal="center" vertical="center"/>
    </xf>
    <xf numFmtId="3" fontId="32" fillId="37" borderId="21" xfId="0" applyNumberFormat="1" applyFont="1" applyFill="1" applyBorder="1" applyAlignment="1">
      <alignment horizontal="center" vertical="center"/>
    </xf>
    <xf numFmtId="3" fontId="32" fillId="36" borderId="16" xfId="0" applyNumberFormat="1" applyFont="1" applyFill="1" applyBorder="1" applyAlignment="1">
      <alignment horizontal="center" vertical="center"/>
    </xf>
    <xf numFmtId="3" fontId="32" fillId="36" borderId="21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7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2" fillId="37" borderId="16" xfId="0" applyFont="1" applyFill="1" applyBorder="1" applyAlignment="1">
      <alignment horizontal="left" vertical="center" wrapText="1"/>
    </xf>
    <xf numFmtId="0" fontId="32" fillId="37" borderId="20" xfId="0" applyFont="1" applyFill="1" applyBorder="1" applyAlignment="1">
      <alignment horizontal="left" vertical="center" wrapText="1"/>
    </xf>
    <xf numFmtId="0" fontId="32" fillId="37" borderId="21" xfId="0" applyFont="1" applyFill="1" applyBorder="1" applyAlignment="1">
      <alignment horizontal="left" vertical="center" wrapText="1"/>
    </xf>
    <xf numFmtId="0" fontId="32" fillId="36" borderId="16" xfId="0" applyFont="1" applyFill="1" applyBorder="1" applyAlignment="1">
      <alignment horizontal="left" vertical="center" wrapText="1"/>
    </xf>
    <xf numFmtId="0" fontId="32" fillId="36" borderId="20" xfId="0" applyFont="1" applyFill="1" applyBorder="1" applyAlignment="1">
      <alignment horizontal="left" vertical="center" wrapText="1"/>
    </xf>
    <xf numFmtId="0" fontId="32" fillId="36" borderId="2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69" xfId="0" applyFont="1" applyFill="1" applyBorder="1" applyAlignment="1" quotePrefix="1">
      <alignment horizontal="left" vertical="center" wrapText="1" indent="1"/>
    </xf>
    <xf numFmtId="0" fontId="5" fillId="33" borderId="37" xfId="0" applyFont="1" applyFill="1" applyBorder="1" applyAlignment="1" quotePrefix="1">
      <alignment horizontal="left" vertical="center" wrapText="1" indent="1"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5" fillId="33" borderId="21" xfId="0" applyFont="1" applyFill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Q91" sqref="Q91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9.625" style="0" customWidth="1"/>
    <col min="13" max="13" width="7.25390625" style="0" customWidth="1"/>
    <col min="14" max="14" width="9.875" style="0" customWidth="1"/>
    <col min="15" max="15" width="8.12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96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146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147</v>
      </c>
      <c r="K4" s="5"/>
      <c r="L4" s="5"/>
      <c r="M4" s="4"/>
      <c r="N4" s="4"/>
      <c r="O4" s="4"/>
      <c r="P4" s="4"/>
    </row>
    <row r="5" spans="1:16" s="2" customFormat="1" ht="6.75" customHeight="1">
      <c r="A5" s="85"/>
      <c r="B5" s="85"/>
      <c r="C5" s="85"/>
      <c r="D5" s="85"/>
      <c r="E5" s="85"/>
      <c r="F5" s="85"/>
      <c r="G5" s="85"/>
      <c r="H5" s="85"/>
      <c r="I5" s="85"/>
      <c r="J5" s="5"/>
      <c r="K5" s="5"/>
      <c r="L5" s="5"/>
      <c r="M5" s="85"/>
      <c r="N5" s="85"/>
      <c r="O5" s="85"/>
      <c r="P5" s="85"/>
    </row>
    <row r="6" spans="1:16" s="2" customFormat="1" ht="12.75" customHeight="1">
      <c r="A6" s="296" t="s">
        <v>114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4"/>
      <c r="N6" s="4"/>
      <c r="O6" s="4"/>
      <c r="P6" s="4"/>
    </row>
    <row r="7" spans="1:16" ht="5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12" customHeight="1">
      <c r="A8" s="302" t="s">
        <v>51</v>
      </c>
      <c r="B8" s="303"/>
      <c r="C8" s="304"/>
      <c r="D8" s="298" t="s">
        <v>67</v>
      </c>
      <c r="E8" s="298"/>
      <c r="F8" s="298"/>
      <c r="G8" s="298"/>
      <c r="H8" s="299"/>
      <c r="I8" s="297" t="s">
        <v>68</v>
      </c>
      <c r="J8" s="297"/>
      <c r="K8" s="297" t="s">
        <v>69</v>
      </c>
      <c r="L8" s="297"/>
      <c r="M8" s="4"/>
      <c r="N8" s="4"/>
      <c r="O8" s="4"/>
      <c r="P8" s="4"/>
    </row>
    <row r="9" spans="1:16" ht="12" customHeight="1">
      <c r="A9" s="90" t="s">
        <v>24</v>
      </c>
      <c r="B9" s="90" t="s">
        <v>52</v>
      </c>
      <c r="C9" s="90" t="s">
        <v>53</v>
      </c>
      <c r="D9" s="300"/>
      <c r="E9" s="300"/>
      <c r="F9" s="300"/>
      <c r="G9" s="300"/>
      <c r="H9" s="301"/>
      <c r="I9" s="186" t="s">
        <v>54</v>
      </c>
      <c r="J9" s="186" t="s">
        <v>55</v>
      </c>
      <c r="K9" s="186" t="s">
        <v>54</v>
      </c>
      <c r="L9" s="186" t="s">
        <v>55</v>
      </c>
      <c r="M9" s="4"/>
      <c r="N9" s="4"/>
      <c r="O9" s="4"/>
      <c r="P9" s="4"/>
    </row>
    <row r="10" spans="1:16" ht="14.25" customHeight="1">
      <c r="A10" s="177">
        <v>750</v>
      </c>
      <c r="B10" s="178"/>
      <c r="C10" s="178"/>
      <c r="D10" s="335" t="s">
        <v>111</v>
      </c>
      <c r="E10" s="336"/>
      <c r="F10" s="336"/>
      <c r="G10" s="336"/>
      <c r="H10" s="337"/>
      <c r="I10" s="183"/>
      <c r="J10" s="183"/>
      <c r="K10" s="183">
        <f>K11</f>
        <v>145000</v>
      </c>
      <c r="L10" s="183">
        <f>L11</f>
        <v>68000</v>
      </c>
      <c r="M10" s="196"/>
      <c r="N10" s="196"/>
      <c r="O10" s="196"/>
      <c r="P10" s="196"/>
    </row>
    <row r="11" spans="1:16" ht="30" customHeight="1">
      <c r="A11" s="179"/>
      <c r="B11" s="180">
        <v>75023</v>
      </c>
      <c r="C11" s="179"/>
      <c r="D11" s="229" t="s">
        <v>140</v>
      </c>
      <c r="E11" s="230"/>
      <c r="F11" s="230"/>
      <c r="G11" s="230"/>
      <c r="H11" s="231"/>
      <c r="I11" s="13"/>
      <c r="J11" s="13"/>
      <c r="K11" s="13">
        <f>SUM(K12:K17)</f>
        <v>145000</v>
      </c>
      <c r="L11" s="13">
        <f>L17</f>
        <v>68000</v>
      </c>
      <c r="M11" s="196"/>
      <c r="N11" s="196"/>
      <c r="O11" s="196"/>
      <c r="P11" s="196"/>
    </row>
    <row r="12" spans="1:16" ht="12.75" customHeight="1">
      <c r="A12" s="74"/>
      <c r="B12" s="74"/>
      <c r="C12" s="191">
        <v>4170</v>
      </c>
      <c r="D12" s="232" t="s">
        <v>127</v>
      </c>
      <c r="E12" s="233"/>
      <c r="F12" s="233"/>
      <c r="G12" s="233"/>
      <c r="H12" s="234"/>
      <c r="I12" s="192"/>
      <c r="J12" s="192"/>
      <c r="K12" s="192">
        <v>50000</v>
      </c>
      <c r="L12" s="192"/>
      <c r="M12" s="196"/>
      <c r="N12" s="196"/>
      <c r="O12" s="196"/>
      <c r="P12" s="196"/>
    </row>
    <row r="13" spans="1:16" ht="13.5" customHeight="1">
      <c r="A13" s="84"/>
      <c r="B13" s="84"/>
      <c r="C13" s="191">
        <v>4210</v>
      </c>
      <c r="D13" s="232" t="s">
        <v>144</v>
      </c>
      <c r="E13" s="233"/>
      <c r="F13" s="233"/>
      <c r="G13" s="233"/>
      <c r="H13" s="234"/>
      <c r="I13" s="192"/>
      <c r="J13" s="192"/>
      <c r="K13" s="192">
        <v>50000</v>
      </c>
      <c r="L13" s="192"/>
      <c r="M13" s="211"/>
      <c r="N13" s="211"/>
      <c r="O13" s="211"/>
      <c r="P13" s="211"/>
    </row>
    <row r="14" spans="1:16" ht="13.5" customHeight="1">
      <c r="A14" s="84"/>
      <c r="B14" s="84"/>
      <c r="C14" s="191">
        <v>4300</v>
      </c>
      <c r="D14" s="226" t="s">
        <v>108</v>
      </c>
      <c r="E14" s="227"/>
      <c r="F14" s="227"/>
      <c r="G14" s="227"/>
      <c r="H14" s="228"/>
      <c r="I14" s="192"/>
      <c r="J14" s="192"/>
      <c r="K14" s="192">
        <v>25000</v>
      </c>
      <c r="L14" s="192"/>
      <c r="M14" s="217"/>
      <c r="N14" s="217"/>
      <c r="O14" s="217"/>
      <c r="P14" s="217"/>
    </row>
    <row r="15" spans="1:16" ht="26.25" customHeight="1">
      <c r="A15" s="84"/>
      <c r="B15" s="84"/>
      <c r="C15" s="191">
        <v>4360</v>
      </c>
      <c r="D15" s="334" t="s">
        <v>141</v>
      </c>
      <c r="E15" s="233"/>
      <c r="F15" s="233"/>
      <c r="G15" s="233"/>
      <c r="H15" s="234"/>
      <c r="I15" s="192"/>
      <c r="J15" s="192"/>
      <c r="K15" s="192">
        <v>10000</v>
      </c>
      <c r="L15" s="192"/>
      <c r="M15" s="217"/>
      <c r="N15" s="217"/>
      <c r="O15" s="217"/>
      <c r="P15" s="217"/>
    </row>
    <row r="16" spans="1:16" ht="28.5" customHeight="1">
      <c r="A16" s="84"/>
      <c r="B16" s="84"/>
      <c r="C16" s="191">
        <v>4370</v>
      </c>
      <c r="D16" s="334" t="s">
        <v>142</v>
      </c>
      <c r="E16" s="233"/>
      <c r="F16" s="233"/>
      <c r="G16" s="233"/>
      <c r="H16" s="234"/>
      <c r="I16" s="192"/>
      <c r="J16" s="192"/>
      <c r="K16" s="192">
        <v>10000</v>
      </c>
      <c r="L16" s="192"/>
      <c r="M16" s="217"/>
      <c r="N16" s="217"/>
      <c r="O16" s="217"/>
      <c r="P16" s="217"/>
    </row>
    <row r="17" spans="1:16" ht="18" customHeight="1">
      <c r="A17" s="218"/>
      <c r="B17" s="218"/>
      <c r="C17" s="128">
        <v>6060</v>
      </c>
      <c r="D17" s="235" t="s">
        <v>143</v>
      </c>
      <c r="E17" s="236"/>
      <c r="F17" s="236"/>
      <c r="G17" s="236"/>
      <c r="H17" s="237"/>
      <c r="I17" s="219"/>
      <c r="J17" s="219"/>
      <c r="K17" s="219"/>
      <c r="L17" s="219">
        <v>68000</v>
      </c>
      <c r="M17" s="217"/>
      <c r="N17" s="217"/>
      <c r="O17" s="217"/>
      <c r="P17" s="217"/>
    </row>
    <row r="18" spans="1:16" ht="15" customHeight="1">
      <c r="A18" s="184">
        <v>801</v>
      </c>
      <c r="B18" s="185"/>
      <c r="C18" s="185"/>
      <c r="D18" s="308" t="s">
        <v>109</v>
      </c>
      <c r="E18" s="309"/>
      <c r="F18" s="309"/>
      <c r="G18" s="309"/>
      <c r="H18" s="310"/>
      <c r="I18" s="72"/>
      <c r="J18" s="72"/>
      <c r="K18" s="72">
        <f>K19</f>
        <v>69485</v>
      </c>
      <c r="L18" s="72">
        <f>L19+L22</f>
        <v>2980000</v>
      </c>
      <c r="M18" s="209"/>
      <c r="N18" s="209"/>
      <c r="O18" s="209"/>
      <c r="P18" s="209"/>
    </row>
    <row r="19" spans="1:16" ht="15" customHeight="1">
      <c r="A19" s="179"/>
      <c r="B19" s="180">
        <v>80101</v>
      </c>
      <c r="C19" s="179"/>
      <c r="D19" s="311" t="s">
        <v>100</v>
      </c>
      <c r="E19" s="312"/>
      <c r="F19" s="312"/>
      <c r="G19" s="312"/>
      <c r="H19" s="313"/>
      <c r="I19" s="13"/>
      <c r="J19" s="13"/>
      <c r="K19" s="13">
        <f>K20</f>
        <v>69485</v>
      </c>
      <c r="L19" s="13">
        <f>L21</f>
        <v>2440000</v>
      </c>
      <c r="M19" s="210"/>
      <c r="N19" s="210"/>
      <c r="O19" s="210"/>
      <c r="P19" s="210"/>
    </row>
    <row r="20" spans="1:16" ht="17.25" customHeight="1">
      <c r="A20" s="181"/>
      <c r="B20" s="84"/>
      <c r="C20" s="191">
        <v>4270</v>
      </c>
      <c r="D20" s="226" t="s">
        <v>108</v>
      </c>
      <c r="E20" s="227"/>
      <c r="F20" s="227"/>
      <c r="G20" s="227"/>
      <c r="H20" s="228"/>
      <c r="I20" s="192"/>
      <c r="J20" s="192"/>
      <c r="K20" s="192">
        <v>69485</v>
      </c>
      <c r="L20" s="192"/>
      <c r="M20" s="214"/>
      <c r="N20" s="214"/>
      <c r="O20" s="214"/>
      <c r="P20" s="214"/>
    </row>
    <row r="21" spans="1:16" ht="27" customHeight="1">
      <c r="A21" s="181"/>
      <c r="B21" s="84"/>
      <c r="C21" s="191">
        <v>6050</v>
      </c>
      <c r="D21" s="334" t="s">
        <v>133</v>
      </c>
      <c r="E21" s="233"/>
      <c r="F21" s="233"/>
      <c r="G21" s="233"/>
      <c r="H21" s="234"/>
      <c r="I21" s="192"/>
      <c r="J21" s="192"/>
      <c r="K21" s="192"/>
      <c r="L21" s="192">
        <v>2440000</v>
      </c>
      <c r="M21" s="217"/>
      <c r="N21" s="217"/>
      <c r="O21" s="217"/>
      <c r="P21" s="217"/>
    </row>
    <row r="22" spans="1:16" ht="15" customHeight="1">
      <c r="A22" s="179"/>
      <c r="B22" s="180">
        <v>80110</v>
      </c>
      <c r="C22" s="179"/>
      <c r="D22" s="229" t="s">
        <v>128</v>
      </c>
      <c r="E22" s="230"/>
      <c r="F22" s="230"/>
      <c r="G22" s="230"/>
      <c r="H22" s="231"/>
      <c r="I22" s="13"/>
      <c r="J22" s="13"/>
      <c r="K22" s="13"/>
      <c r="L22" s="13">
        <f>L23</f>
        <v>540000</v>
      </c>
      <c r="M22" s="210"/>
      <c r="N22" s="210"/>
      <c r="O22" s="210"/>
      <c r="P22" s="210"/>
    </row>
    <row r="23" spans="1:16" ht="28.5" customHeight="1">
      <c r="A23" s="182"/>
      <c r="B23" s="74"/>
      <c r="C23" s="191">
        <v>6060</v>
      </c>
      <c r="D23" s="338" t="s">
        <v>134</v>
      </c>
      <c r="E23" s="339"/>
      <c r="F23" s="339"/>
      <c r="G23" s="339"/>
      <c r="H23" s="340"/>
      <c r="I23" s="192"/>
      <c r="J23" s="192"/>
      <c r="K23" s="192"/>
      <c r="L23" s="192">
        <v>540000</v>
      </c>
      <c r="M23" s="210"/>
      <c r="N23" s="210"/>
      <c r="O23" s="210"/>
      <c r="P23" s="210"/>
    </row>
    <row r="24" spans="1:16" s="3" customFormat="1" ht="15.75" customHeight="1">
      <c r="A24" s="177">
        <v>900</v>
      </c>
      <c r="B24" s="178"/>
      <c r="C24" s="178"/>
      <c r="D24" s="331" t="s">
        <v>132</v>
      </c>
      <c r="E24" s="332"/>
      <c r="F24" s="332"/>
      <c r="G24" s="332"/>
      <c r="H24" s="333"/>
      <c r="I24" s="183">
        <f>I25</f>
        <v>213000</v>
      </c>
      <c r="J24" s="183"/>
      <c r="K24" s="183"/>
      <c r="L24" s="183"/>
      <c r="M24" s="8"/>
      <c r="N24" s="211"/>
      <c r="O24" s="211"/>
      <c r="P24" s="211"/>
    </row>
    <row r="25" spans="1:16" s="3" customFormat="1" ht="17.25" customHeight="1">
      <c r="A25" s="179"/>
      <c r="B25" s="180">
        <v>90002</v>
      </c>
      <c r="C25" s="179"/>
      <c r="D25" s="328" t="s">
        <v>145</v>
      </c>
      <c r="E25" s="329"/>
      <c r="F25" s="329"/>
      <c r="G25" s="329"/>
      <c r="H25" s="330"/>
      <c r="I25" s="13">
        <f>I26</f>
        <v>213000</v>
      </c>
      <c r="J25" s="13"/>
      <c r="K25" s="13"/>
      <c r="L25" s="13"/>
      <c r="M25" s="8"/>
      <c r="N25" s="211"/>
      <c r="O25" s="211"/>
      <c r="P25" s="211"/>
    </row>
    <row r="26" spans="1:16" s="3" customFormat="1" ht="13.5" customHeight="1">
      <c r="A26" s="181"/>
      <c r="B26" s="84"/>
      <c r="C26" s="191">
        <v>4300</v>
      </c>
      <c r="D26" s="226" t="s">
        <v>108</v>
      </c>
      <c r="E26" s="227"/>
      <c r="F26" s="227"/>
      <c r="G26" s="227"/>
      <c r="H26" s="228"/>
      <c r="I26" s="192">
        <v>213000</v>
      </c>
      <c r="J26" s="192"/>
      <c r="K26" s="192"/>
      <c r="L26" s="192"/>
      <c r="M26" s="8"/>
      <c r="N26" s="211"/>
      <c r="O26" s="211"/>
      <c r="P26" s="211"/>
    </row>
    <row r="27" spans="1:16" s="3" customFormat="1" ht="17.25" customHeight="1">
      <c r="A27" s="177">
        <v>926</v>
      </c>
      <c r="B27" s="178"/>
      <c r="C27" s="178"/>
      <c r="D27" s="331" t="s">
        <v>124</v>
      </c>
      <c r="E27" s="332"/>
      <c r="F27" s="332"/>
      <c r="G27" s="332"/>
      <c r="H27" s="333"/>
      <c r="I27" s="183"/>
      <c r="J27" s="183"/>
      <c r="K27" s="183">
        <f>K28</f>
        <v>25000</v>
      </c>
      <c r="L27" s="183"/>
      <c r="M27" s="205"/>
      <c r="N27" s="205"/>
      <c r="O27" s="205"/>
      <c r="P27" s="205"/>
    </row>
    <row r="28" spans="1:16" s="3" customFormat="1" ht="14.25" customHeight="1">
      <c r="A28" s="179"/>
      <c r="B28" s="180">
        <v>92605</v>
      </c>
      <c r="C28" s="179"/>
      <c r="D28" s="328" t="s">
        <v>126</v>
      </c>
      <c r="E28" s="329"/>
      <c r="F28" s="329"/>
      <c r="G28" s="329"/>
      <c r="H28" s="330"/>
      <c r="I28" s="13"/>
      <c r="J28" s="13"/>
      <c r="K28" s="13">
        <f>SUM(K29:K30)</f>
        <v>25000</v>
      </c>
      <c r="L28" s="13"/>
      <c r="M28" s="205"/>
      <c r="N28" s="205"/>
      <c r="O28" s="205"/>
      <c r="P28" s="205"/>
    </row>
    <row r="29" spans="1:16" s="3" customFormat="1" ht="12.75" customHeight="1">
      <c r="A29" s="181"/>
      <c r="B29" s="84"/>
      <c r="C29" s="191">
        <v>4170</v>
      </c>
      <c r="D29" s="226" t="s">
        <v>112</v>
      </c>
      <c r="E29" s="233"/>
      <c r="F29" s="233"/>
      <c r="G29" s="233"/>
      <c r="H29" s="234"/>
      <c r="I29" s="192"/>
      <c r="J29" s="192"/>
      <c r="K29" s="192">
        <v>22000</v>
      </c>
      <c r="L29" s="192"/>
      <c r="M29" s="208"/>
      <c r="N29" s="208"/>
      <c r="O29" s="208"/>
      <c r="P29" s="208"/>
    </row>
    <row r="30" spans="1:16" s="3" customFormat="1" ht="12.75" customHeight="1">
      <c r="A30" s="181"/>
      <c r="B30" s="84"/>
      <c r="C30" s="191">
        <v>4300</v>
      </c>
      <c r="D30" s="226" t="s">
        <v>108</v>
      </c>
      <c r="E30" s="227"/>
      <c r="F30" s="227"/>
      <c r="G30" s="227"/>
      <c r="H30" s="228"/>
      <c r="I30" s="192"/>
      <c r="J30" s="192"/>
      <c r="K30" s="192">
        <v>3000</v>
      </c>
      <c r="L30" s="192"/>
      <c r="M30" s="215"/>
      <c r="N30" s="215"/>
      <c r="O30" s="215"/>
      <c r="P30" s="215"/>
    </row>
    <row r="31" spans="1:16" ht="18.75" customHeight="1">
      <c r="A31" s="223" t="s">
        <v>70</v>
      </c>
      <c r="B31" s="224"/>
      <c r="C31" s="224"/>
      <c r="D31" s="224"/>
      <c r="E31" s="224"/>
      <c r="F31" s="224"/>
      <c r="G31" s="224"/>
      <c r="H31" s="225"/>
      <c r="I31" s="72">
        <f>I27+I24+I18+I10</f>
        <v>213000</v>
      </c>
      <c r="J31" s="72"/>
      <c r="K31" s="72">
        <f>K27+K24+K18+K10</f>
        <v>239485</v>
      </c>
      <c r="L31" s="72">
        <f>L27+L24+L18+L10</f>
        <v>3048000</v>
      </c>
      <c r="M31" s="259"/>
      <c r="N31" s="260"/>
      <c r="O31" s="282"/>
      <c r="P31" s="282"/>
    </row>
    <row r="32" spans="1:16" ht="15" customHeight="1">
      <c r="A32" s="67"/>
      <c r="B32" s="67"/>
      <c r="C32" s="67"/>
      <c r="D32" s="67"/>
      <c r="E32" s="67"/>
      <c r="F32" s="67"/>
      <c r="G32" s="67"/>
      <c r="H32" s="67"/>
      <c r="I32" s="68"/>
      <c r="J32" s="68"/>
      <c r="K32" s="68"/>
      <c r="L32" s="68"/>
      <c r="M32" s="69"/>
      <c r="N32" s="70"/>
      <c r="O32" s="70"/>
      <c r="P32" s="203"/>
    </row>
    <row r="33" spans="1:16" ht="27" customHeight="1">
      <c r="A33" s="67"/>
      <c r="B33" s="67"/>
      <c r="C33" s="67"/>
      <c r="D33" s="67"/>
      <c r="E33" s="67"/>
      <c r="F33" s="67"/>
      <c r="G33" s="67"/>
      <c r="H33" s="67"/>
      <c r="I33" s="68"/>
      <c r="J33" s="68"/>
      <c r="K33" s="68"/>
      <c r="L33" s="68"/>
      <c r="M33" s="69"/>
      <c r="N33" s="70"/>
      <c r="O33" s="70"/>
      <c r="P33" s="213"/>
    </row>
    <row r="34" spans="1:16" ht="18" customHeight="1">
      <c r="A34" s="67"/>
      <c r="B34" s="67"/>
      <c r="C34" s="67"/>
      <c r="D34" s="67"/>
      <c r="E34" s="67"/>
      <c r="F34" s="67"/>
      <c r="G34" s="67"/>
      <c r="H34" s="67"/>
      <c r="I34" s="68"/>
      <c r="J34" s="68"/>
      <c r="K34" s="68"/>
      <c r="L34" s="68"/>
      <c r="M34" s="69"/>
      <c r="N34" s="70"/>
      <c r="O34" s="70"/>
      <c r="P34" s="216"/>
    </row>
    <row r="35" spans="1:16" ht="11.25" customHeight="1">
      <c r="A35" s="67"/>
      <c r="B35" s="67"/>
      <c r="C35" s="67"/>
      <c r="D35" s="67"/>
      <c r="E35" s="67"/>
      <c r="F35" s="67"/>
      <c r="G35" s="67"/>
      <c r="H35" s="67"/>
      <c r="I35" s="68"/>
      <c r="J35" s="68"/>
      <c r="K35" s="68"/>
      <c r="L35" s="68"/>
      <c r="M35" s="69"/>
      <c r="N35" s="70"/>
      <c r="O35" s="70"/>
      <c r="P35" s="212"/>
    </row>
    <row r="36" spans="1:16" ht="12.75" customHeight="1">
      <c r="A36" s="275" t="s">
        <v>117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</row>
    <row r="37" spans="1:16" ht="6" customHeight="1">
      <c r="A37" s="67"/>
      <c r="B37" s="67"/>
      <c r="C37" s="67"/>
      <c r="D37" s="67"/>
      <c r="E37" s="67"/>
      <c r="F37" s="67"/>
      <c r="G37" s="67"/>
      <c r="H37" s="67"/>
      <c r="I37" s="68"/>
      <c r="J37" s="68"/>
      <c r="K37" s="68"/>
      <c r="L37" s="68"/>
      <c r="M37" s="69"/>
      <c r="N37" s="70"/>
      <c r="O37" s="70"/>
      <c r="P37" s="197"/>
    </row>
    <row r="38" spans="1:16" ht="11.25" customHeight="1">
      <c r="A38" s="305" t="s">
        <v>24</v>
      </c>
      <c r="B38" s="266" t="s">
        <v>0</v>
      </c>
      <c r="C38" s="267"/>
      <c r="D38" s="268"/>
      <c r="E38" s="261" t="s">
        <v>148</v>
      </c>
      <c r="F38" s="285" t="s">
        <v>16</v>
      </c>
      <c r="G38" s="286"/>
      <c r="H38" s="261" t="s">
        <v>62</v>
      </c>
      <c r="I38" s="291" t="s">
        <v>25</v>
      </c>
      <c r="J38" s="292"/>
      <c r="K38" s="292"/>
      <c r="L38" s="292"/>
      <c r="M38" s="292"/>
      <c r="N38" s="292"/>
      <c r="O38" s="292"/>
      <c r="P38" s="293"/>
    </row>
    <row r="39" spans="1:16" ht="11.25" customHeight="1">
      <c r="A39" s="305"/>
      <c r="B39" s="269"/>
      <c r="C39" s="270"/>
      <c r="D39" s="271"/>
      <c r="E39" s="262"/>
      <c r="F39" s="287"/>
      <c r="G39" s="288"/>
      <c r="H39" s="262"/>
      <c r="I39" s="261" t="s">
        <v>27</v>
      </c>
      <c r="J39" s="279" t="s">
        <v>33</v>
      </c>
      <c r="K39" s="280"/>
      <c r="L39" s="280"/>
      <c r="M39" s="280"/>
      <c r="N39" s="280"/>
      <c r="O39" s="281"/>
      <c r="P39" s="261" t="s">
        <v>30</v>
      </c>
    </row>
    <row r="40" spans="1:16" ht="12" customHeight="1">
      <c r="A40" s="306"/>
      <c r="B40" s="269"/>
      <c r="C40" s="270"/>
      <c r="D40" s="271"/>
      <c r="E40" s="262"/>
      <c r="F40" s="289" t="s">
        <v>103</v>
      </c>
      <c r="G40" s="294" t="s">
        <v>104</v>
      </c>
      <c r="H40" s="262"/>
      <c r="I40" s="262"/>
      <c r="J40" s="264" t="s">
        <v>97</v>
      </c>
      <c r="K40" s="277" t="s">
        <v>28</v>
      </c>
      <c r="L40" s="277" t="s">
        <v>34</v>
      </c>
      <c r="M40" s="277" t="s">
        <v>29</v>
      </c>
      <c r="N40" s="283" t="s">
        <v>33</v>
      </c>
      <c r="O40" s="284"/>
      <c r="P40" s="262"/>
    </row>
    <row r="41" spans="1:16" ht="65.25" customHeight="1">
      <c r="A41" s="307"/>
      <c r="B41" s="272"/>
      <c r="C41" s="273"/>
      <c r="D41" s="274"/>
      <c r="E41" s="263"/>
      <c r="F41" s="290"/>
      <c r="G41" s="295"/>
      <c r="H41" s="263"/>
      <c r="I41" s="263"/>
      <c r="J41" s="265"/>
      <c r="K41" s="278"/>
      <c r="L41" s="278"/>
      <c r="M41" s="278"/>
      <c r="N41" s="206" t="s">
        <v>118</v>
      </c>
      <c r="O41" s="122" t="s">
        <v>94</v>
      </c>
      <c r="P41" s="263"/>
    </row>
    <row r="42" spans="1:16" ht="13.5" customHeight="1">
      <c r="A42" s="126" t="s">
        <v>1</v>
      </c>
      <c r="B42" s="125" t="s">
        <v>3</v>
      </c>
      <c r="C42" s="123"/>
      <c r="D42" s="124"/>
      <c r="E42" s="104">
        <v>1623839</v>
      </c>
      <c r="F42" s="139"/>
      <c r="G42" s="140"/>
      <c r="H42" s="104">
        <f aca="true" t="shared" si="0" ref="H42:H47">E42-F42+G42</f>
        <v>1623839</v>
      </c>
      <c r="I42" s="103">
        <f>H42-P42</f>
        <v>119413</v>
      </c>
      <c r="J42" s="141"/>
      <c r="K42" s="142">
        <v>80000</v>
      </c>
      <c r="L42" s="142"/>
      <c r="M42" s="143"/>
      <c r="N42" s="142">
        <v>23749</v>
      </c>
      <c r="O42" s="144"/>
      <c r="P42" s="103">
        <v>1504426</v>
      </c>
    </row>
    <row r="43" spans="1:16" ht="13.5" customHeight="1">
      <c r="A43" s="33" t="s">
        <v>2</v>
      </c>
      <c r="B43" s="220" t="s">
        <v>6</v>
      </c>
      <c r="C43" s="221"/>
      <c r="D43" s="222"/>
      <c r="E43" s="145">
        <v>144065</v>
      </c>
      <c r="F43" s="146"/>
      <c r="G43" s="147"/>
      <c r="H43" s="145">
        <f t="shared" si="0"/>
        <v>144065</v>
      </c>
      <c r="I43" s="148">
        <f>H43-P43</f>
        <v>144065</v>
      </c>
      <c r="J43" s="149"/>
      <c r="K43" s="150"/>
      <c r="L43" s="150"/>
      <c r="M43" s="150"/>
      <c r="N43" s="150"/>
      <c r="O43" s="151"/>
      <c r="P43" s="148"/>
    </row>
    <row r="44" spans="1:16" ht="13.5" customHeight="1">
      <c r="A44" s="33">
        <v>150</v>
      </c>
      <c r="B44" s="244" t="s">
        <v>95</v>
      </c>
      <c r="C44" s="245"/>
      <c r="D44" s="246"/>
      <c r="E44" s="145">
        <v>2480</v>
      </c>
      <c r="F44" s="146"/>
      <c r="G44" s="147"/>
      <c r="H44" s="145">
        <f t="shared" si="0"/>
        <v>2480</v>
      </c>
      <c r="I44" s="148"/>
      <c r="J44" s="149"/>
      <c r="K44" s="152"/>
      <c r="L44" s="150"/>
      <c r="M44" s="150"/>
      <c r="N44" s="150"/>
      <c r="O44" s="151"/>
      <c r="P44" s="148">
        <f>H44</f>
        <v>2480</v>
      </c>
    </row>
    <row r="45" spans="1:16" ht="13.5" customHeight="1">
      <c r="A45" s="127">
        <v>600</v>
      </c>
      <c r="B45" s="220" t="s">
        <v>7</v>
      </c>
      <c r="C45" s="221"/>
      <c r="D45" s="222"/>
      <c r="E45" s="145">
        <v>12876035</v>
      </c>
      <c r="F45" s="146"/>
      <c r="G45" s="147"/>
      <c r="H45" s="145">
        <f t="shared" si="0"/>
        <v>12876035</v>
      </c>
      <c r="I45" s="148">
        <f>H45-P45</f>
        <v>7145590</v>
      </c>
      <c r="J45" s="153"/>
      <c r="K45" s="152">
        <v>1970000</v>
      </c>
      <c r="L45" s="152"/>
      <c r="M45" s="150"/>
      <c r="N45" s="150"/>
      <c r="O45" s="151">
        <v>1920000</v>
      </c>
      <c r="P45" s="148">
        <v>5730445</v>
      </c>
    </row>
    <row r="46" spans="1:16" ht="13.5" customHeight="1">
      <c r="A46" s="127">
        <v>630</v>
      </c>
      <c r="B46" s="220" t="s">
        <v>32</v>
      </c>
      <c r="C46" s="221"/>
      <c r="D46" s="222"/>
      <c r="E46" s="145">
        <v>40000</v>
      </c>
      <c r="F46" s="146"/>
      <c r="G46" s="147"/>
      <c r="H46" s="145">
        <f t="shared" si="0"/>
        <v>40000</v>
      </c>
      <c r="I46" s="148">
        <f>H46-P46</f>
        <v>40000</v>
      </c>
      <c r="J46" s="153"/>
      <c r="K46" s="152">
        <f>I46</f>
        <v>40000</v>
      </c>
      <c r="L46" s="152"/>
      <c r="M46" s="150"/>
      <c r="N46" s="150"/>
      <c r="O46" s="151"/>
      <c r="P46" s="148"/>
    </row>
    <row r="47" spans="1:16" ht="13.5" customHeight="1">
      <c r="A47" s="127">
        <v>700</v>
      </c>
      <c r="B47" s="244" t="s">
        <v>71</v>
      </c>
      <c r="C47" s="245"/>
      <c r="D47" s="246"/>
      <c r="E47" s="145">
        <v>4357461</v>
      </c>
      <c r="F47" s="146"/>
      <c r="G47" s="147"/>
      <c r="H47" s="145">
        <f t="shared" si="0"/>
        <v>4357461</v>
      </c>
      <c r="I47" s="148">
        <f>H47-P47</f>
        <v>4357461</v>
      </c>
      <c r="J47" s="153">
        <v>193844</v>
      </c>
      <c r="K47" s="152"/>
      <c r="L47" s="150"/>
      <c r="M47" s="150"/>
      <c r="N47" s="150"/>
      <c r="O47" s="154"/>
      <c r="P47" s="148">
        <v>0</v>
      </c>
    </row>
    <row r="48" spans="1:16" ht="13.5" customHeight="1">
      <c r="A48" s="127">
        <v>710</v>
      </c>
      <c r="B48" s="220" t="s">
        <v>15</v>
      </c>
      <c r="C48" s="221"/>
      <c r="D48" s="222"/>
      <c r="E48" s="145">
        <v>460700</v>
      </c>
      <c r="F48" s="146"/>
      <c r="G48" s="147"/>
      <c r="H48" s="145">
        <f>E48-F48+G48</f>
        <v>460700</v>
      </c>
      <c r="I48" s="148">
        <f>H48-P48</f>
        <v>460700</v>
      </c>
      <c r="J48" s="153">
        <v>7500</v>
      </c>
      <c r="K48" s="152">
        <v>200000</v>
      </c>
      <c r="L48" s="152"/>
      <c r="M48" s="150"/>
      <c r="N48" s="150"/>
      <c r="O48" s="154"/>
      <c r="P48" s="148"/>
    </row>
    <row r="49" spans="1:16" ht="13.5" customHeight="1">
      <c r="A49" s="127">
        <v>720</v>
      </c>
      <c r="B49" s="220" t="s">
        <v>35</v>
      </c>
      <c r="C49" s="221"/>
      <c r="D49" s="222"/>
      <c r="E49" s="145">
        <v>1116165</v>
      </c>
      <c r="F49" s="146"/>
      <c r="G49" s="147"/>
      <c r="H49" s="145">
        <f>E49-F49+G49</f>
        <v>1116165</v>
      </c>
      <c r="I49" s="148">
        <f>H49-P49</f>
        <v>183000</v>
      </c>
      <c r="J49" s="153">
        <v>30000</v>
      </c>
      <c r="K49" s="150"/>
      <c r="L49" s="152"/>
      <c r="M49" s="150"/>
      <c r="N49" s="150"/>
      <c r="O49" s="154"/>
      <c r="P49" s="148">
        <v>933165</v>
      </c>
    </row>
    <row r="50" spans="1:16" ht="15" customHeight="1">
      <c r="A50" s="127">
        <v>750</v>
      </c>
      <c r="B50" s="220" t="s">
        <v>31</v>
      </c>
      <c r="C50" s="221"/>
      <c r="D50" s="222"/>
      <c r="E50" s="145">
        <v>11855611</v>
      </c>
      <c r="F50" s="146"/>
      <c r="G50" s="147">
        <f>K10+L10</f>
        <v>213000</v>
      </c>
      <c r="H50" s="145">
        <f>E50-F50+G50</f>
        <v>12068611</v>
      </c>
      <c r="I50" s="148">
        <f aca="true" t="shared" si="1" ref="I50:I62">H50-P50</f>
        <v>11862961</v>
      </c>
      <c r="J50" s="153">
        <v>7661434</v>
      </c>
      <c r="K50" s="152">
        <v>180000</v>
      </c>
      <c r="L50" s="152">
        <v>337000</v>
      </c>
      <c r="M50" s="150"/>
      <c r="N50" s="152">
        <v>132306</v>
      </c>
      <c r="O50" s="155"/>
      <c r="P50" s="148">
        <v>205650</v>
      </c>
    </row>
    <row r="51" spans="1:16" ht="58.5" customHeight="1">
      <c r="A51" s="127">
        <v>751</v>
      </c>
      <c r="B51" s="244" t="s">
        <v>23</v>
      </c>
      <c r="C51" s="245"/>
      <c r="D51" s="246"/>
      <c r="E51" s="145">
        <v>3360</v>
      </c>
      <c r="F51" s="146"/>
      <c r="G51" s="147"/>
      <c r="H51" s="145">
        <f aca="true" t="shared" si="2" ref="H51:H56">E51-F51+G51</f>
        <v>3360</v>
      </c>
      <c r="I51" s="148">
        <f t="shared" si="1"/>
        <v>3360</v>
      </c>
      <c r="J51" s="153">
        <v>3360</v>
      </c>
      <c r="K51" s="152"/>
      <c r="L51" s="152"/>
      <c r="M51" s="150"/>
      <c r="N51" s="152">
        <v>3230</v>
      </c>
      <c r="O51" s="154"/>
      <c r="P51" s="148"/>
    </row>
    <row r="52" spans="1:17" ht="38.25" customHeight="1">
      <c r="A52" s="127">
        <v>754</v>
      </c>
      <c r="B52" s="244" t="s">
        <v>26</v>
      </c>
      <c r="C52" s="245"/>
      <c r="D52" s="246"/>
      <c r="E52" s="145">
        <v>521521</v>
      </c>
      <c r="F52" s="146"/>
      <c r="G52" s="147"/>
      <c r="H52" s="145">
        <f t="shared" si="2"/>
        <v>521521</v>
      </c>
      <c r="I52" s="148">
        <f t="shared" si="1"/>
        <v>521521</v>
      </c>
      <c r="J52" s="153">
        <v>0</v>
      </c>
      <c r="K52" s="152">
        <v>156000</v>
      </c>
      <c r="L52" s="152">
        <v>55671</v>
      </c>
      <c r="M52" s="150"/>
      <c r="N52" s="150"/>
      <c r="O52" s="154"/>
      <c r="P52" s="148"/>
      <c r="Q52" s="1"/>
    </row>
    <row r="53" spans="1:16" ht="24" customHeight="1">
      <c r="A53" s="127">
        <v>757</v>
      </c>
      <c r="B53" s="244" t="s">
        <v>8</v>
      </c>
      <c r="C53" s="245"/>
      <c r="D53" s="246"/>
      <c r="E53" s="145">
        <v>4005098</v>
      </c>
      <c r="F53" s="146"/>
      <c r="G53" s="147"/>
      <c r="H53" s="156">
        <f t="shared" si="2"/>
        <v>4005098</v>
      </c>
      <c r="I53" s="148">
        <f t="shared" si="1"/>
        <v>4005098</v>
      </c>
      <c r="J53" s="149"/>
      <c r="K53" s="150"/>
      <c r="L53" s="150"/>
      <c r="M53" s="152">
        <v>3868194</v>
      </c>
      <c r="N53" s="152"/>
      <c r="O53" s="154"/>
      <c r="P53" s="148"/>
    </row>
    <row r="54" spans="1:16" ht="12.75" customHeight="1">
      <c r="A54" s="127">
        <v>758</v>
      </c>
      <c r="B54" s="244" t="s">
        <v>9</v>
      </c>
      <c r="C54" s="245"/>
      <c r="D54" s="246"/>
      <c r="E54" s="188">
        <v>8806482</v>
      </c>
      <c r="F54" s="157"/>
      <c r="G54" s="165"/>
      <c r="H54" s="158">
        <f t="shared" si="2"/>
        <v>8806482</v>
      </c>
      <c r="I54" s="159">
        <f t="shared" si="1"/>
        <v>8806482</v>
      </c>
      <c r="J54" s="160"/>
      <c r="K54" s="161"/>
      <c r="L54" s="161"/>
      <c r="M54" s="162"/>
      <c r="N54" s="162"/>
      <c r="O54" s="163"/>
      <c r="P54" s="148"/>
    </row>
    <row r="55" spans="1:16" ht="12.75" customHeight="1">
      <c r="A55" s="127">
        <v>801</v>
      </c>
      <c r="B55" s="244" t="s">
        <v>10</v>
      </c>
      <c r="C55" s="245"/>
      <c r="D55" s="246"/>
      <c r="E55" s="188">
        <v>58871246</v>
      </c>
      <c r="F55" s="164"/>
      <c r="G55" s="165">
        <f>K18+L18</f>
        <v>3049485</v>
      </c>
      <c r="H55" s="158">
        <f t="shared" si="2"/>
        <v>61920731</v>
      </c>
      <c r="I55" s="159">
        <f t="shared" si="1"/>
        <v>46204876</v>
      </c>
      <c r="J55" s="166">
        <v>24476246</v>
      </c>
      <c r="K55" s="167">
        <v>12266969</v>
      </c>
      <c r="L55" s="167">
        <v>1559201</v>
      </c>
      <c r="M55" s="161"/>
      <c r="N55" s="161"/>
      <c r="O55" s="163"/>
      <c r="P55" s="148">
        <v>15715855</v>
      </c>
    </row>
    <row r="56" spans="1:16" ht="12.75" customHeight="1">
      <c r="A56" s="127">
        <v>851</v>
      </c>
      <c r="B56" s="244" t="s">
        <v>11</v>
      </c>
      <c r="C56" s="245"/>
      <c r="D56" s="246"/>
      <c r="E56" s="145">
        <v>405000</v>
      </c>
      <c r="F56" s="146"/>
      <c r="G56" s="147"/>
      <c r="H56" s="156">
        <f t="shared" si="2"/>
        <v>405000</v>
      </c>
      <c r="I56" s="159">
        <f t="shared" si="1"/>
        <v>405000</v>
      </c>
      <c r="J56" s="153">
        <v>110800</v>
      </c>
      <c r="K56" s="152">
        <v>45000</v>
      </c>
      <c r="L56" s="152"/>
      <c r="M56" s="150"/>
      <c r="N56" s="150"/>
      <c r="O56" s="163"/>
      <c r="P56" s="148"/>
    </row>
    <row r="57" spans="1:16" ht="12" customHeight="1">
      <c r="A57" s="127">
        <v>852</v>
      </c>
      <c r="B57" s="244" t="s">
        <v>12</v>
      </c>
      <c r="C57" s="245"/>
      <c r="D57" s="246"/>
      <c r="E57" s="145">
        <v>4589102</v>
      </c>
      <c r="F57" s="146"/>
      <c r="G57" s="147"/>
      <c r="H57" s="156">
        <f aca="true" t="shared" si="3" ref="H57:H62">E57-F57+G57</f>
        <v>4589102</v>
      </c>
      <c r="I57" s="159">
        <f t="shared" si="1"/>
        <v>4589102</v>
      </c>
      <c r="J57" s="153">
        <v>1169381</v>
      </c>
      <c r="K57" s="152"/>
      <c r="L57" s="152">
        <v>2940487</v>
      </c>
      <c r="M57" s="150"/>
      <c r="N57" s="152">
        <v>2337022</v>
      </c>
      <c r="O57" s="163"/>
      <c r="P57" s="148"/>
    </row>
    <row r="58" spans="1:16" ht="38.25" customHeight="1">
      <c r="A58" s="127">
        <v>853</v>
      </c>
      <c r="B58" s="320" t="s">
        <v>98</v>
      </c>
      <c r="C58" s="321"/>
      <c r="D58" s="322"/>
      <c r="E58" s="145">
        <v>441602</v>
      </c>
      <c r="F58" s="146"/>
      <c r="G58" s="147"/>
      <c r="H58" s="156">
        <f t="shared" si="3"/>
        <v>441602</v>
      </c>
      <c r="I58" s="159">
        <f t="shared" si="1"/>
        <v>441602</v>
      </c>
      <c r="J58" s="153">
        <v>111417</v>
      </c>
      <c r="K58" s="152">
        <v>227200</v>
      </c>
      <c r="L58" s="152">
        <v>17430</v>
      </c>
      <c r="M58" s="150"/>
      <c r="N58" s="152"/>
      <c r="O58" s="163"/>
      <c r="P58" s="148"/>
    </row>
    <row r="59" spans="1:16" ht="23.25" customHeight="1">
      <c r="A59" s="127">
        <v>854</v>
      </c>
      <c r="B59" s="244" t="s">
        <v>13</v>
      </c>
      <c r="C59" s="245"/>
      <c r="D59" s="246"/>
      <c r="E59" s="145">
        <v>2395807</v>
      </c>
      <c r="F59" s="146"/>
      <c r="G59" s="147"/>
      <c r="H59" s="156">
        <f t="shared" si="3"/>
        <v>2395807</v>
      </c>
      <c r="I59" s="159">
        <f t="shared" si="1"/>
        <v>2395807</v>
      </c>
      <c r="J59" s="153">
        <v>1901589</v>
      </c>
      <c r="K59" s="152"/>
      <c r="L59" s="152">
        <v>291487</v>
      </c>
      <c r="M59" s="150"/>
      <c r="N59" s="150"/>
      <c r="O59" s="163"/>
      <c r="P59" s="148"/>
    </row>
    <row r="60" spans="1:16" ht="24.75" customHeight="1">
      <c r="A60" s="127">
        <v>900</v>
      </c>
      <c r="B60" s="244" t="s">
        <v>88</v>
      </c>
      <c r="C60" s="245"/>
      <c r="D60" s="246"/>
      <c r="E60" s="145">
        <v>5288250</v>
      </c>
      <c r="F60" s="146">
        <f>I24</f>
        <v>213000</v>
      </c>
      <c r="G60" s="147"/>
      <c r="H60" s="156">
        <f t="shared" si="3"/>
        <v>5075250</v>
      </c>
      <c r="I60" s="159">
        <f t="shared" si="1"/>
        <v>4660586</v>
      </c>
      <c r="J60" s="153"/>
      <c r="K60" s="150"/>
      <c r="L60" s="150"/>
      <c r="M60" s="150"/>
      <c r="N60" s="150"/>
      <c r="O60" s="163"/>
      <c r="P60" s="148">
        <v>414664</v>
      </c>
    </row>
    <row r="61" spans="1:16" ht="25.5" customHeight="1">
      <c r="A61" s="127">
        <v>921</v>
      </c>
      <c r="B61" s="244" t="s">
        <v>57</v>
      </c>
      <c r="C61" s="245"/>
      <c r="D61" s="246"/>
      <c r="E61" s="145">
        <v>2070000</v>
      </c>
      <c r="F61" s="146"/>
      <c r="G61" s="147"/>
      <c r="H61" s="156">
        <f t="shared" si="3"/>
        <v>2070000</v>
      </c>
      <c r="I61" s="159">
        <f t="shared" si="1"/>
        <v>2070000</v>
      </c>
      <c r="J61" s="149"/>
      <c r="K61" s="152">
        <v>2060000</v>
      </c>
      <c r="L61" s="152"/>
      <c r="M61" s="150"/>
      <c r="N61" s="150"/>
      <c r="O61" s="163"/>
      <c r="P61" s="148">
        <v>0</v>
      </c>
    </row>
    <row r="62" spans="1:16" ht="12.75" customHeight="1">
      <c r="A62" s="128">
        <v>926</v>
      </c>
      <c r="B62" s="315" t="s">
        <v>99</v>
      </c>
      <c r="C62" s="316"/>
      <c r="D62" s="317"/>
      <c r="E62" s="168">
        <v>1331528</v>
      </c>
      <c r="F62" s="169"/>
      <c r="G62" s="170">
        <f>K27</f>
        <v>25000</v>
      </c>
      <c r="H62" s="168">
        <f t="shared" si="3"/>
        <v>1356528</v>
      </c>
      <c r="I62" s="171">
        <f t="shared" si="1"/>
        <v>1356528</v>
      </c>
      <c r="J62" s="172">
        <v>457980</v>
      </c>
      <c r="K62" s="173">
        <v>200000</v>
      </c>
      <c r="L62" s="173">
        <v>1800</v>
      </c>
      <c r="M62" s="174"/>
      <c r="N62" s="174"/>
      <c r="O62" s="175"/>
      <c r="P62" s="176">
        <v>0</v>
      </c>
    </row>
    <row r="63" spans="1:16" ht="18.75" customHeight="1">
      <c r="A63" s="89" t="s">
        <v>17</v>
      </c>
      <c r="B63" s="241" t="s">
        <v>21</v>
      </c>
      <c r="C63" s="242"/>
      <c r="D63" s="243"/>
      <c r="E63" s="48">
        <f>SUM(E42:E50,E51:E62)</f>
        <v>121205352</v>
      </c>
      <c r="F63" s="48">
        <f>SUM(F42:F50,F51:F62)</f>
        <v>213000</v>
      </c>
      <c r="G63" s="120">
        <f>SUM(G42:G62)</f>
        <v>3287485</v>
      </c>
      <c r="H63" s="48">
        <f>SUM(H42:H50,H51:H62)</f>
        <v>124279837</v>
      </c>
      <c r="I63" s="48">
        <f>SUM(I42:I62)</f>
        <v>99773152</v>
      </c>
      <c r="J63" s="121">
        <f aca="true" t="shared" si="4" ref="J63:P63">SUM(J42:J50,J51:J62)</f>
        <v>36123551</v>
      </c>
      <c r="K63" s="129">
        <f t="shared" si="4"/>
        <v>17425169</v>
      </c>
      <c r="L63" s="129">
        <f>SUM(L42:L50,L51:L62)</f>
        <v>5203076</v>
      </c>
      <c r="M63" s="129">
        <f t="shared" si="4"/>
        <v>3868194</v>
      </c>
      <c r="N63" s="129">
        <f t="shared" si="4"/>
        <v>2496307</v>
      </c>
      <c r="O63" s="130">
        <f t="shared" si="4"/>
        <v>1920000</v>
      </c>
      <c r="P63" s="48">
        <f t="shared" si="4"/>
        <v>24506685</v>
      </c>
    </row>
    <row r="64" spans="1:16" ht="6" customHeight="1">
      <c r="A64" s="47"/>
      <c r="B64" s="47"/>
      <c r="C64" s="47"/>
      <c r="D64" s="47"/>
      <c r="E64" s="253" t="s">
        <v>101</v>
      </c>
      <c r="F64" s="254"/>
      <c r="G64" s="46"/>
      <c r="H64" s="47"/>
      <c r="I64" s="7"/>
      <c r="J64" s="7"/>
      <c r="K64" s="6"/>
      <c r="L64" s="6"/>
      <c r="M64" s="6"/>
      <c r="N64" s="6"/>
      <c r="O64" s="4"/>
      <c r="P64" s="4"/>
    </row>
    <row r="65" spans="1:16" ht="8.25" customHeight="1">
      <c r="A65" s="65"/>
      <c r="B65" s="65"/>
      <c r="C65" s="65"/>
      <c r="D65" s="65"/>
      <c r="E65" s="64"/>
      <c r="F65" s="66"/>
      <c r="G65" s="64"/>
      <c r="H65" s="65"/>
      <c r="I65" s="65"/>
      <c r="J65" s="65"/>
      <c r="K65" s="6"/>
      <c r="L65" s="6"/>
      <c r="M65" s="6"/>
      <c r="N65" s="6"/>
      <c r="O65" s="63"/>
      <c r="P65" s="63"/>
    </row>
    <row r="66" spans="1:16" ht="8.25" customHeight="1">
      <c r="A66" s="65"/>
      <c r="B66" s="65"/>
      <c r="C66" s="65"/>
      <c r="D66" s="65"/>
      <c r="E66" s="64"/>
      <c r="F66" s="58"/>
      <c r="G66" s="64"/>
      <c r="H66" s="65"/>
      <c r="I66" s="65"/>
      <c r="J66" s="65"/>
      <c r="K66" s="6"/>
      <c r="L66" s="6"/>
      <c r="M66" s="6"/>
      <c r="N66" s="6"/>
      <c r="O66" s="63"/>
      <c r="P66" s="63"/>
    </row>
    <row r="67" spans="1:16" ht="7.5" customHeight="1">
      <c r="A67" s="57"/>
      <c r="B67" s="57"/>
      <c r="C67" s="57"/>
      <c r="D67" s="57"/>
      <c r="E67" s="56"/>
      <c r="F67" s="66"/>
      <c r="G67" s="56"/>
      <c r="H67" s="57"/>
      <c r="I67" s="57"/>
      <c r="J67" s="57"/>
      <c r="K67" s="6"/>
      <c r="L67" s="6"/>
      <c r="M67" s="6"/>
      <c r="N67" s="6"/>
      <c r="O67" s="55"/>
      <c r="P67" s="55"/>
    </row>
    <row r="68" spans="1:16" ht="6.75" customHeight="1">
      <c r="A68" s="57"/>
      <c r="B68" s="57"/>
      <c r="C68" s="57"/>
      <c r="D68" s="57"/>
      <c r="E68" s="56"/>
      <c r="F68" s="58"/>
      <c r="G68" s="56"/>
      <c r="H68" s="57"/>
      <c r="I68" s="57"/>
      <c r="J68" s="57"/>
      <c r="K68" s="6"/>
      <c r="L68" s="6"/>
      <c r="M68" s="6"/>
      <c r="N68" s="6"/>
      <c r="O68" s="55"/>
      <c r="P68" s="55"/>
    </row>
    <row r="69" spans="1:16" ht="12" customHeight="1">
      <c r="A69" s="131" t="s">
        <v>36</v>
      </c>
      <c r="B69" s="318" t="s">
        <v>66</v>
      </c>
      <c r="C69" s="318"/>
      <c r="D69" s="318"/>
      <c r="E69" s="318"/>
      <c r="F69" s="318"/>
      <c r="G69" s="319"/>
      <c r="H69" s="116">
        <f>H71+H70</f>
        <v>73276713</v>
      </c>
      <c r="I69" s="14"/>
      <c r="J69" s="15"/>
      <c r="K69" s="40"/>
      <c r="L69" s="6"/>
      <c r="M69" s="6"/>
      <c r="N69" s="6"/>
      <c r="O69" s="4"/>
      <c r="P69" s="4"/>
    </row>
    <row r="70" spans="1:16" ht="11.25" customHeight="1">
      <c r="A70" s="132"/>
      <c r="B70" s="255" t="s">
        <v>105</v>
      </c>
      <c r="C70" s="255"/>
      <c r="D70" s="255"/>
      <c r="E70" s="255"/>
      <c r="F70" s="255"/>
      <c r="G70" s="256"/>
      <c r="H70" s="117">
        <f>J63</f>
        <v>36123551</v>
      </c>
      <c r="I70" s="14"/>
      <c r="J70" s="253"/>
      <c r="K70" s="253"/>
      <c r="L70" s="6"/>
      <c r="M70" s="6"/>
      <c r="N70" s="6"/>
      <c r="O70" s="4"/>
      <c r="P70" s="4"/>
    </row>
    <row r="71" spans="1:16" ht="12" customHeight="1">
      <c r="A71" s="132"/>
      <c r="B71" s="255" t="s">
        <v>106</v>
      </c>
      <c r="C71" s="255"/>
      <c r="D71" s="255"/>
      <c r="E71" s="255"/>
      <c r="F71" s="255"/>
      <c r="G71" s="256"/>
      <c r="H71" s="117">
        <f>I63-J63-K63-L63-M63</f>
        <v>37153162</v>
      </c>
      <c r="I71" s="16" t="e">
        <f>H69+H72+H75+H79+H81+H82+#REF!+H84</f>
        <v>#REF!</v>
      </c>
      <c r="J71" s="253"/>
      <c r="K71" s="314"/>
      <c r="L71" s="6"/>
      <c r="M71" s="6"/>
      <c r="N71" s="6"/>
      <c r="O71" s="4"/>
      <c r="P71" s="4"/>
    </row>
    <row r="72" spans="1:16" ht="12" customHeight="1">
      <c r="A72" s="133" t="s">
        <v>37</v>
      </c>
      <c r="B72" s="257" t="s">
        <v>38</v>
      </c>
      <c r="C72" s="257"/>
      <c r="D72" s="257"/>
      <c r="E72" s="257"/>
      <c r="F72" s="257"/>
      <c r="G72" s="258"/>
      <c r="H72" s="114">
        <f>H73+H74</f>
        <v>18224667</v>
      </c>
      <c r="I72" s="14"/>
      <c r="J72" s="7"/>
      <c r="K72" s="6"/>
      <c r="L72" s="6"/>
      <c r="M72" s="6"/>
      <c r="N72" s="6"/>
      <c r="O72" s="4"/>
      <c r="P72" s="4"/>
    </row>
    <row r="73" spans="1:16" ht="12" customHeight="1">
      <c r="A73" s="132"/>
      <c r="B73" s="252" t="s">
        <v>58</v>
      </c>
      <c r="C73" s="252"/>
      <c r="D73" s="252"/>
      <c r="E73" s="252"/>
      <c r="F73" s="252"/>
      <c r="G73" s="118"/>
      <c r="H73" s="117">
        <v>799498</v>
      </c>
      <c r="I73" s="14"/>
      <c r="J73" s="7"/>
      <c r="K73" s="6"/>
      <c r="L73" s="6"/>
      <c r="M73" s="6"/>
      <c r="N73" s="6"/>
      <c r="O73" s="4"/>
      <c r="P73" s="4"/>
    </row>
    <row r="74" spans="1:16" ht="12" customHeight="1">
      <c r="A74" s="132"/>
      <c r="B74" s="252" t="s">
        <v>59</v>
      </c>
      <c r="C74" s="252"/>
      <c r="D74" s="252"/>
      <c r="E74" s="252"/>
      <c r="F74" s="252"/>
      <c r="G74" s="118"/>
      <c r="H74" s="117">
        <f>K63</f>
        <v>17425169</v>
      </c>
      <c r="I74" s="14"/>
      <c r="J74" s="7"/>
      <c r="K74" s="40"/>
      <c r="L74" s="6"/>
      <c r="M74" s="6"/>
      <c r="N74" s="6"/>
      <c r="O74" s="4"/>
      <c r="P74" s="4"/>
    </row>
    <row r="75" spans="1:16" ht="12" customHeight="1">
      <c r="A75" s="133" t="s">
        <v>39</v>
      </c>
      <c r="B75" s="257" t="s">
        <v>34</v>
      </c>
      <c r="C75" s="257"/>
      <c r="D75" s="257"/>
      <c r="E75" s="257"/>
      <c r="F75" s="257"/>
      <c r="G75" s="258"/>
      <c r="H75" s="114">
        <f>L63</f>
        <v>5203076</v>
      </c>
      <c r="I75" s="14"/>
      <c r="J75" s="7"/>
      <c r="K75" s="6"/>
      <c r="L75" s="6"/>
      <c r="M75" s="6"/>
      <c r="N75" s="6"/>
      <c r="O75" s="4"/>
      <c r="P75" s="4"/>
    </row>
    <row r="76" spans="1:16" ht="12" customHeight="1">
      <c r="A76" s="134" t="s">
        <v>40</v>
      </c>
      <c r="B76" s="250" t="s">
        <v>93</v>
      </c>
      <c r="C76" s="250"/>
      <c r="D76" s="250"/>
      <c r="E76" s="250"/>
      <c r="F76" s="250"/>
      <c r="G76" s="251"/>
      <c r="H76" s="113">
        <f>H78+H77</f>
        <v>1692170</v>
      </c>
      <c r="I76" s="14"/>
      <c r="J76" s="7"/>
      <c r="K76" s="6"/>
      <c r="L76" s="6"/>
      <c r="M76" s="6"/>
      <c r="N76" s="6"/>
      <c r="O76" s="4"/>
      <c r="P76" s="4"/>
    </row>
    <row r="77" spans="1:16" ht="12" customHeight="1">
      <c r="A77" s="132"/>
      <c r="B77" s="252" t="s">
        <v>60</v>
      </c>
      <c r="C77" s="252"/>
      <c r="D77" s="252"/>
      <c r="E77" s="252"/>
      <c r="F77" s="252"/>
      <c r="G77" s="118"/>
      <c r="H77" s="119">
        <v>793191</v>
      </c>
      <c r="I77" s="14"/>
      <c r="J77" s="7"/>
      <c r="K77" s="6"/>
      <c r="L77" s="6"/>
      <c r="M77" s="6"/>
      <c r="N77" s="6"/>
      <c r="O77" s="4"/>
      <c r="P77" s="4"/>
    </row>
    <row r="78" spans="1:16" ht="12" customHeight="1">
      <c r="A78" s="132"/>
      <c r="B78" s="252" t="s">
        <v>61</v>
      </c>
      <c r="C78" s="252"/>
      <c r="D78" s="252"/>
      <c r="E78" s="252"/>
      <c r="F78" s="252"/>
      <c r="G78" s="118"/>
      <c r="H78" s="119">
        <v>898979</v>
      </c>
      <c r="I78" s="14"/>
      <c r="J78" s="7"/>
      <c r="K78" s="6"/>
      <c r="L78" s="6"/>
      <c r="M78" s="6"/>
      <c r="N78" s="6"/>
      <c r="O78" s="4"/>
      <c r="P78" s="4"/>
    </row>
    <row r="79" spans="1:16" ht="12" customHeight="1">
      <c r="A79" s="135" t="s">
        <v>41</v>
      </c>
      <c r="B79" s="250" t="s">
        <v>29</v>
      </c>
      <c r="C79" s="250"/>
      <c r="D79" s="250"/>
      <c r="E79" s="250"/>
      <c r="F79" s="250"/>
      <c r="G79" s="251"/>
      <c r="H79" s="113">
        <f>M63</f>
        <v>3868194</v>
      </c>
      <c r="I79" s="14"/>
      <c r="J79" s="8"/>
      <c r="K79" s="4"/>
      <c r="L79" s="4"/>
      <c r="M79" s="4"/>
      <c r="N79" s="4"/>
      <c r="O79" s="4"/>
      <c r="P79" s="4"/>
    </row>
    <row r="80" spans="1:16" ht="12" customHeight="1">
      <c r="A80" s="135" t="s">
        <v>42</v>
      </c>
      <c r="B80" s="250" t="s">
        <v>107</v>
      </c>
      <c r="C80" s="250"/>
      <c r="D80" s="250"/>
      <c r="E80" s="250"/>
      <c r="F80" s="250"/>
      <c r="G80" s="251"/>
      <c r="H80" s="113"/>
      <c r="I80" s="14"/>
      <c r="J80" s="8"/>
      <c r="K80" s="4"/>
      <c r="L80" s="4"/>
      <c r="M80" s="4"/>
      <c r="N80" s="4"/>
      <c r="O80" s="4"/>
      <c r="P80" s="4"/>
    </row>
    <row r="81" spans="1:16" ht="24" customHeight="1">
      <c r="A81" s="136" t="s">
        <v>43</v>
      </c>
      <c r="B81" s="250" t="s">
        <v>118</v>
      </c>
      <c r="C81" s="250"/>
      <c r="D81" s="250"/>
      <c r="E81" s="250"/>
      <c r="F81" s="250"/>
      <c r="G81" s="251"/>
      <c r="H81" s="113">
        <f>N63</f>
        <v>2496307</v>
      </c>
      <c r="I81" s="14"/>
      <c r="J81" s="8"/>
      <c r="K81" s="4"/>
      <c r="L81" s="207"/>
      <c r="M81" s="207"/>
      <c r="N81" s="207"/>
      <c r="O81" s="207"/>
      <c r="P81" s="207"/>
    </row>
    <row r="82" spans="1:16" ht="26.25" customHeight="1">
      <c r="A82" s="134" t="s">
        <v>44</v>
      </c>
      <c r="B82" s="250" t="s">
        <v>120</v>
      </c>
      <c r="C82" s="250"/>
      <c r="D82" s="250"/>
      <c r="E82" s="250"/>
      <c r="F82" s="250"/>
      <c r="G82" s="251"/>
      <c r="H82" s="114">
        <f>O63</f>
        <v>1920000</v>
      </c>
      <c r="I82" s="14"/>
      <c r="J82" s="8"/>
      <c r="K82" s="4"/>
      <c r="L82" s="4"/>
      <c r="M82" s="4"/>
      <c r="N82" s="4"/>
      <c r="O82" s="4"/>
      <c r="P82" s="4"/>
    </row>
    <row r="83" spans="1:16" ht="25.5" customHeight="1">
      <c r="A83" s="133" t="s">
        <v>45</v>
      </c>
      <c r="B83" s="250" t="s">
        <v>47</v>
      </c>
      <c r="C83" s="250"/>
      <c r="D83" s="250"/>
      <c r="E83" s="250"/>
      <c r="F83" s="250"/>
      <c r="G83" s="251"/>
      <c r="H83" s="114">
        <v>0</v>
      </c>
      <c r="I83" s="14"/>
      <c r="J83" s="8"/>
      <c r="K83" s="4"/>
      <c r="L83" s="4"/>
      <c r="M83" s="4"/>
      <c r="N83" s="4"/>
      <c r="O83" s="4"/>
      <c r="P83" s="4"/>
    </row>
    <row r="84" spans="1:16" ht="39.75" customHeight="1">
      <c r="A84" s="137" t="s">
        <v>46</v>
      </c>
      <c r="B84" s="326" t="s">
        <v>48</v>
      </c>
      <c r="C84" s="326"/>
      <c r="D84" s="326"/>
      <c r="E84" s="326"/>
      <c r="F84" s="326"/>
      <c r="G84" s="327"/>
      <c r="H84" s="115">
        <v>350000</v>
      </c>
      <c r="I84" s="14"/>
      <c r="J84" s="8"/>
      <c r="K84" s="4"/>
      <c r="L84" s="4"/>
      <c r="M84" s="4"/>
      <c r="N84" s="4"/>
      <c r="O84" s="4"/>
      <c r="P84" s="4"/>
    </row>
    <row r="85" spans="1:16" ht="4.5" customHeight="1">
      <c r="A85" s="61"/>
      <c r="B85" s="62"/>
      <c r="C85" s="62"/>
      <c r="D85" s="62"/>
      <c r="E85" s="62"/>
      <c r="F85" s="62"/>
      <c r="G85" s="62"/>
      <c r="H85" s="19"/>
      <c r="I85" s="19"/>
      <c r="J85" s="8"/>
      <c r="K85" s="54"/>
      <c r="L85" s="54"/>
      <c r="M85" s="54"/>
      <c r="N85" s="54"/>
      <c r="O85" s="54"/>
      <c r="P85" s="54"/>
    </row>
    <row r="86" spans="1:16" ht="6" customHeight="1">
      <c r="A86" s="17"/>
      <c r="B86" s="59"/>
      <c r="C86" s="59"/>
      <c r="D86" s="59"/>
      <c r="E86" s="59"/>
      <c r="F86" s="59"/>
      <c r="G86" s="59"/>
      <c r="H86" s="18"/>
      <c r="I86" s="19"/>
      <c r="J86" s="8"/>
      <c r="K86" s="60"/>
      <c r="L86" s="60"/>
      <c r="M86" s="60"/>
      <c r="N86" s="60"/>
      <c r="O86" s="60"/>
      <c r="P86" s="60"/>
    </row>
    <row r="87" spans="1:16" ht="15.75" customHeight="1">
      <c r="A87" s="83" t="s">
        <v>20</v>
      </c>
      <c r="B87" s="247" t="s">
        <v>63</v>
      </c>
      <c r="C87" s="248"/>
      <c r="D87" s="248"/>
      <c r="E87" s="248"/>
      <c r="F87" s="248"/>
      <c r="G87" s="249"/>
      <c r="H87" s="92">
        <v>3505759</v>
      </c>
      <c r="I87" s="20"/>
      <c r="J87" s="8"/>
      <c r="K87" s="4"/>
      <c r="L87" s="4"/>
      <c r="M87" s="4"/>
      <c r="N87" s="4"/>
      <c r="O87" s="4"/>
      <c r="P87" s="4"/>
    </row>
    <row r="88" spans="1:16" ht="14.25" customHeight="1">
      <c r="A88" s="90" t="s">
        <v>20</v>
      </c>
      <c r="B88" s="247" t="s">
        <v>64</v>
      </c>
      <c r="C88" s="248"/>
      <c r="D88" s="248"/>
      <c r="E88" s="248"/>
      <c r="F88" s="248"/>
      <c r="G88" s="249"/>
      <c r="H88" s="93">
        <v>5600000</v>
      </c>
      <c r="I88" s="21"/>
      <c r="J88" s="8"/>
      <c r="K88" s="4"/>
      <c r="L88" s="4"/>
      <c r="M88" s="4"/>
      <c r="N88" s="4"/>
      <c r="O88" s="4"/>
      <c r="P88" s="4"/>
    </row>
    <row r="89" spans="1:16" ht="27.75" customHeight="1">
      <c r="A89" s="90" t="s">
        <v>86</v>
      </c>
      <c r="B89" s="247" t="s">
        <v>87</v>
      </c>
      <c r="C89" s="248"/>
      <c r="D89" s="248"/>
      <c r="E89" s="248"/>
      <c r="F89" s="248"/>
      <c r="G89" s="249"/>
      <c r="H89" s="93">
        <v>4000000</v>
      </c>
      <c r="I89" s="21"/>
      <c r="J89" s="8"/>
      <c r="K89" s="4"/>
      <c r="L89" s="4"/>
      <c r="M89" s="4"/>
      <c r="N89" s="4"/>
      <c r="O89" s="4"/>
      <c r="P89" s="4"/>
    </row>
    <row r="90" spans="1:16" ht="14.25" customHeight="1">
      <c r="A90" s="89" t="s">
        <v>18</v>
      </c>
      <c r="B90" s="241" t="s">
        <v>22</v>
      </c>
      <c r="C90" s="242"/>
      <c r="D90" s="242"/>
      <c r="E90" s="242"/>
      <c r="F90" s="242"/>
      <c r="G90" s="243"/>
      <c r="H90" s="88">
        <f>H87+H88+H89</f>
        <v>13105759</v>
      </c>
      <c r="I90" s="22"/>
      <c r="J90" s="8"/>
      <c r="K90" s="4"/>
      <c r="L90" s="4"/>
      <c r="M90" s="4"/>
      <c r="N90" s="4"/>
      <c r="O90" s="4"/>
      <c r="P90" s="4"/>
    </row>
    <row r="91" spans="1:16" ht="14.25" customHeight="1">
      <c r="A91" s="91" t="s">
        <v>19</v>
      </c>
      <c r="B91" s="238" t="s">
        <v>65</v>
      </c>
      <c r="C91" s="239"/>
      <c r="D91" s="239"/>
      <c r="E91" s="239"/>
      <c r="F91" s="239"/>
      <c r="G91" s="240"/>
      <c r="H91" s="26">
        <f>H90+H63</f>
        <v>137385596</v>
      </c>
      <c r="I91" s="9"/>
      <c r="J91" s="8"/>
      <c r="K91" s="189"/>
      <c r="L91" s="4"/>
      <c r="M91" s="4"/>
      <c r="N91" s="4"/>
      <c r="O91" s="4"/>
      <c r="P91" s="4"/>
    </row>
    <row r="92" spans="1:16" ht="9.75" customHeight="1">
      <c r="A92" s="23"/>
      <c r="B92" s="24"/>
      <c r="C92" s="24"/>
      <c r="D92" s="24"/>
      <c r="E92" s="24"/>
      <c r="F92" s="24"/>
      <c r="G92" s="24"/>
      <c r="H92" s="25"/>
      <c r="I92" s="9"/>
      <c r="J92" s="8"/>
      <c r="K92" s="4"/>
      <c r="L92" s="4"/>
      <c r="M92" s="4"/>
      <c r="N92" s="4"/>
      <c r="O92" s="4"/>
      <c r="P92" s="4"/>
    </row>
    <row r="93" ht="10.5" customHeight="1"/>
    <row r="94" ht="46.5" customHeight="1"/>
  </sheetData>
  <sheetProtection/>
  <mergeCells count="92">
    <mergeCell ref="D15:H15"/>
    <mergeCell ref="D16:H16"/>
    <mergeCell ref="D21:H21"/>
    <mergeCell ref="D13:H13"/>
    <mergeCell ref="D10:H10"/>
    <mergeCell ref="D22:H22"/>
    <mergeCell ref="D23:H23"/>
    <mergeCell ref="D14:H14"/>
    <mergeCell ref="D26:H26"/>
    <mergeCell ref="D28:H28"/>
    <mergeCell ref="D29:H29"/>
    <mergeCell ref="D24:H24"/>
    <mergeCell ref="D25:H25"/>
    <mergeCell ref="D27:H27"/>
    <mergeCell ref="D30:H30"/>
    <mergeCell ref="B88:G88"/>
    <mergeCell ref="B84:G84"/>
    <mergeCell ref="B82:G82"/>
    <mergeCell ref="B83:G83"/>
    <mergeCell ref="B76:G76"/>
    <mergeCell ref="J71:K71"/>
    <mergeCell ref="J70:K70"/>
    <mergeCell ref="B62:D62"/>
    <mergeCell ref="B52:D52"/>
    <mergeCell ref="B69:G69"/>
    <mergeCell ref="B54:D54"/>
    <mergeCell ref="B55:D55"/>
    <mergeCell ref="B58:D58"/>
    <mergeCell ref="B70:G70"/>
    <mergeCell ref="B56:D56"/>
    <mergeCell ref="A6:L6"/>
    <mergeCell ref="I8:J8"/>
    <mergeCell ref="K8:L8"/>
    <mergeCell ref="D8:H9"/>
    <mergeCell ref="A8:C8"/>
    <mergeCell ref="B43:D43"/>
    <mergeCell ref="A38:A41"/>
    <mergeCell ref="E38:E41"/>
    <mergeCell ref="D18:H18"/>
    <mergeCell ref="D19:H19"/>
    <mergeCell ref="N40:O40"/>
    <mergeCell ref="M40:M41"/>
    <mergeCell ref="K40:K41"/>
    <mergeCell ref="F38:G39"/>
    <mergeCell ref="F40:F41"/>
    <mergeCell ref="I38:P38"/>
    <mergeCell ref="G40:G41"/>
    <mergeCell ref="H38:H41"/>
    <mergeCell ref="M31:N31"/>
    <mergeCell ref="I39:I41"/>
    <mergeCell ref="J40:J41"/>
    <mergeCell ref="B38:D41"/>
    <mergeCell ref="A36:P36"/>
    <mergeCell ref="L40:L41"/>
    <mergeCell ref="P39:P41"/>
    <mergeCell ref="J39:O39"/>
    <mergeCell ref="O31:P31"/>
    <mergeCell ref="B57:D57"/>
    <mergeCell ref="B53:D53"/>
    <mergeCell ref="B47:D47"/>
    <mergeCell ref="B49:D49"/>
    <mergeCell ref="B51:D51"/>
    <mergeCell ref="B50:D50"/>
    <mergeCell ref="B48:D48"/>
    <mergeCell ref="B44:D44"/>
    <mergeCell ref="B74:F74"/>
    <mergeCell ref="B80:G80"/>
    <mergeCell ref="B46:D46"/>
    <mergeCell ref="B63:D63"/>
    <mergeCell ref="B61:D61"/>
    <mergeCell ref="B77:F77"/>
    <mergeCell ref="B75:G75"/>
    <mergeCell ref="B73:F73"/>
    <mergeCell ref="B72:G72"/>
    <mergeCell ref="B60:D60"/>
    <mergeCell ref="B87:G87"/>
    <mergeCell ref="B89:G89"/>
    <mergeCell ref="B59:D59"/>
    <mergeCell ref="B81:G81"/>
    <mergeCell ref="B79:G79"/>
    <mergeCell ref="B78:F78"/>
    <mergeCell ref="E64:F64"/>
    <mergeCell ref="B71:G71"/>
    <mergeCell ref="B45:D45"/>
    <mergeCell ref="A31:H31"/>
    <mergeCell ref="D20:H20"/>
    <mergeCell ref="D11:H11"/>
    <mergeCell ref="D12:H12"/>
    <mergeCell ref="D17:H17"/>
    <mergeCell ref="B91:G91"/>
    <mergeCell ref="B90:G90"/>
  </mergeCells>
  <printOptions horizontalCentered="1"/>
  <pageMargins left="0.4330708661417323" right="0.1968503937007874" top="0.29" bottom="0.29" header="0.2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43">
      <selection activeCell="T51" sqref="T51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</cols>
  <sheetData>
    <row r="1" spans="1:12" ht="11.25" customHeight="1">
      <c r="A1" s="85"/>
      <c r="B1" s="85"/>
      <c r="C1" s="85"/>
      <c r="D1" s="85"/>
      <c r="E1" s="85"/>
      <c r="F1" s="85"/>
      <c r="G1" s="85"/>
      <c r="H1" s="11" t="s">
        <v>49</v>
      </c>
      <c r="I1" s="85"/>
      <c r="J1" s="12"/>
      <c r="K1" s="28"/>
      <c r="L1" s="29"/>
    </row>
    <row r="2" spans="1:12" ht="3" customHeight="1">
      <c r="A2" s="85"/>
      <c r="B2" s="85"/>
      <c r="C2" s="85"/>
      <c r="D2" s="85"/>
      <c r="E2" s="85"/>
      <c r="F2" s="85"/>
      <c r="G2" s="85"/>
      <c r="H2" s="11"/>
      <c r="I2" s="85"/>
      <c r="J2" s="11"/>
      <c r="K2" s="28"/>
      <c r="L2" s="29"/>
    </row>
    <row r="3" spans="1:12" ht="10.5" customHeight="1">
      <c r="A3" s="85"/>
      <c r="B3" s="85"/>
      <c r="C3" s="85"/>
      <c r="D3" s="85"/>
      <c r="E3" s="85"/>
      <c r="F3" s="85"/>
      <c r="G3" s="85"/>
      <c r="H3" s="5" t="s">
        <v>150</v>
      </c>
      <c r="I3" s="85"/>
      <c r="J3" s="5"/>
      <c r="K3" s="28"/>
      <c r="L3" s="29"/>
    </row>
    <row r="4" spans="1:12" ht="11.25" customHeight="1">
      <c r="A4" s="85"/>
      <c r="B4" s="85"/>
      <c r="C4" s="85"/>
      <c r="D4" s="85"/>
      <c r="E4" s="85"/>
      <c r="F4" s="85"/>
      <c r="G4" s="85"/>
      <c r="H4" s="5" t="s">
        <v>50</v>
      </c>
      <c r="I4" s="85"/>
      <c r="J4" s="5"/>
      <c r="K4" s="28"/>
      <c r="L4" s="29"/>
    </row>
    <row r="5" spans="1:12" ht="12" customHeight="1">
      <c r="A5" s="85"/>
      <c r="B5" s="85"/>
      <c r="C5" s="85"/>
      <c r="D5" s="85"/>
      <c r="E5" s="85"/>
      <c r="F5" s="85"/>
      <c r="G5" s="85"/>
      <c r="H5" s="5" t="s">
        <v>151</v>
      </c>
      <c r="I5" s="85"/>
      <c r="J5" s="5"/>
      <c r="K5" s="28"/>
      <c r="L5" s="29"/>
    </row>
    <row r="6" spans="1:12" ht="6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28"/>
      <c r="L6" s="29"/>
    </row>
    <row r="7" spans="1:12" ht="11.25" customHeight="1">
      <c r="A7" s="369" t="s">
        <v>113</v>
      </c>
      <c r="B7" s="370"/>
      <c r="C7" s="370"/>
      <c r="D7" s="370"/>
      <c r="E7" s="370"/>
      <c r="F7" s="370"/>
      <c r="G7" s="370"/>
      <c r="H7" s="370"/>
      <c r="I7" s="370"/>
      <c r="J7" s="370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372" t="s">
        <v>51</v>
      </c>
      <c r="B9" s="373"/>
      <c r="C9" s="374"/>
      <c r="D9" s="375" t="s">
        <v>67</v>
      </c>
      <c r="E9" s="376"/>
      <c r="F9" s="377"/>
      <c r="G9" s="371" t="s">
        <v>68</v>
      </c>
      <c r="H9" s="371"/>
      <c r="I9" s="371" t="s">
        <v>69</v>
      </c>
      <c r="J9" s="371"/>
      <c r="K9" s="30"/>
      <c r="L9" s="31"/>
    </row>
    <row r="10" spans="1:12" ht="15" customHeight="1">
      <c r="A10" s="43" t="s">
        <v>24</v>
      </c>
      <c r="B10" s="43" t="s">
        <v>52</v>
      </c>
      <c r="C10" s="43" t="s">
        <v>53</v>
      </c>
      <c r="D10" s="378"/>
      <c r="E10" s="379"/>
      <c r="F10" s="380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62.25" customHeight="1">
      <c r="A11" s="77">
        <v>756</v>
      </c>
      <c r="B11" s="77"/>
      <c r="C11" s="76"/>
      <c r="D11" s="381" t="s">
        <v>130</v>
      </c>
      <c r="E11" s="382"/>
      <c r="F11" s="383"/>
      <c r="G11" s="187"/>
      <c r="H11" s="79"/>
      <c r="I11" s="187">
        <f>I12</f>
        <v>3245000</v>
      </c>
      <c r="J11" s="78"/>
      <c r="K11" s="30"/>
      <c r="L11" s="31"/>
    </row>
    <row r="12" spans="1:12" ht="63" customHeight="1">
      <c r="A12" s="80"/>
      <c r="B12" s="190">
        <v>75615</v>
      </c>
      <c r="C12" s="80"/>
      <c r="D12" s="344" t="s">
        <v>136</v>
      </c>
      <c r="E12" s="345"/>
      <c r="F12" s="346"/>
      <c r="G12" s="82"/>
      <c r="H12" s="82"/>
      <c r="I12" s="204">
        <f>I13</f>
        <v>3245000</v>
      </c>
      <c r="J12" s="81"/>
      <c r="K12" s="30"/>
      <c r="L12" s="31"/>
    </row>
    <row r="13" spans="1:12" ht="18.75" customHeight="1">
      <c r="A13" s="86"/>
      <c r="B13" s="87"/>
      <c r="C13" s="193" t="s">
        <v>135</v>
      </c>
      <c r="D13" s="419" t="s">
        <v>137</v>
      </c>
      <c r="E13" s="233"/>
      <c r="F13" s="234"/>
      <c r="G13" s="195"/>
      <c r="H13" s="195"/>
      <c r="I13" s="195">
        <v>3245000</v>
      </c>
      <c r="J13" s="194"/>
      <c r="K13" s="30"/>
      <c r="L13" s="31"/>
    </row>
    <row r="14" spans="1:12" ht="18.75" customHeight="1">
      <c r="A14" s="77">
        <v>758</v>
      </c>
      <c r="B14" s="77"/>
      <c r="C14" s="76"/>
      <c r="D14" s="381" t="s">
        <v>121</v>
      </c>
      <c r="E14" s="382"/>
      <c r="F14" s="383"/>
      <c r="G14" s="187"/>
      <c r="H14" s="79"/>
      <c r="I14" s="187">
        <f>I15</f>
        <v>803703</v>
      </c>
      <c r="J14" s="78"/>
      <c r="K14" s="30"/>
      <c r="L14" s="31"/>
    </row>
    <row r="15" spans="1:12" ht="15" customHeight="1">
      <c r="A15" s="80"/>
      <c r="B15" s="190">
        <v>75814</v>
      </c>
      <c r="C15" s="80"/>
      <c r="D15" s="344" t="s">
        <v>122</v>
      </c>
      <c r="E15" s="345"/>
      <c r="F15" s="346"/>
      <c r="G15" s="82"/>
      <c r="H15" s="82"/>
      <c r="I15" s="82">
        <f>I16</f>
        <v>803703</v>
      </c>
      <c r="J15" s="81"/>
      <c r="K15" s="30"/>
      <c r="L15" s="31"/>
    </row>
    <row r="16" spans="1:12" ht="15" customHeight="1">
      <c r="A16" s="86"/>
      <c r="B16" s="87"/>
      <c r="C16" s="193" t="s">
        <v>119</v>
      </c>
      <c r="D16" s="419" t="s">
        <v>129</v>
      </c>
      <c r="E16" s="233"/>
      <c r="F16" s="234"/>
      <c r="G16" s="195"/>
      <c r="H16" s="195"/>
      <c r="I16" s="195">
        <v>803703</v>
      </c>
      <c r="J16" s="194"/>
      <c r="K16" s="30"/>
      <c r="L16" s="31"/>
    </row>
    <row r="17" spans="1:12" ht="25.5" customHeight="1">
      <c r="A17" s="77">
        <v>900</v>
      </c>
      <c r="B17" s="77"/>
      <c r="C17" s="76"/>
      <c r="D17" s="381" t="s">
        <v>110</v>
      </c>
      <c r="E17" s="382"/>
      <c r="F17" s="383"/>
      <c r="G17" s="187"/>
      <c r="H17" s="79"/>
      <c r="I17" s="187">
        <f>I18</f>
        <v>782</v>
      </c>
      <c r="J17" s="78"/>
      <c r="K17" s="30"/>
      <c r="L17" s="31"/>
    </row>
    <row r="18" spans="1:12" ht="43.5" customHeight="1">
      <c r="A18" s="80"/>
      <c r="B18" s="190">
        <v>90019</v>
      </c>
      <c r="C18" s="80"/>
      <c r="D18" s="344" t="s">
        <v>131</v>
      </c>
      <c r="E18" s="345"/>
      <c r="F18" s="346"/>
      <c r="G18" s="82"/>
      <c r="H18" s="82"/>
      <c r="I18" s="204">
        <f>I19</f>
        <v>782</v>
      </c>
      <c r="J18" s="81"/>
      <c r="K18" s="30"/>
      <c r="L18" s="31"/>
    </row>
    <row r="19" spans="1:12" ht="15" customHeight="1">
      <c r="A19" s="86"/>
      <c r="B19" s="87"/>
      <c r="C19" s="199" t="s">
        <v>119</v>
      </c>
      <c r="D19" s="347" t="s">
        <v>123</v>
      </c>
      <c r="E19" s="348"/>
      <c r="F19" s="349"/>
      <c r="G19" s="200"/>
      <c r="H19" s="200"/>
      <c r="I19" s="200">
        <v>782</v>
      </c>
      <c r="J19" s="201"/>
      <c r="K19" s="30"/>
      <c r="L19" s="31"/>
    </row>
    <row r="20" spans="1:12" ht="15" customHeight="1">
      <c r="A20" s="77">
        <v>926</v>
      </c>
      <c r="B20" s="77"/>
      <c r="C20" s="76"/>
      <c r="D20" s="381" t="s">
        <v>124</v>
      </c>
      <c r="E20" s="382"/>
      <c r="F20" s="383"/>
      <c r="G20" s="187"/>
      <c r="H20" s="79"/>
      <c r="I20" s="187">
        <f>I21</f>
        <v>25000</v>
      </c>
      <c r="J20" s="78"/>
      <c r="K20" s="30"/>
      <c r="L20" s="31"/>
    </row>
    <row r="21" spans="1:12" ht="24.75" customHeight="1">
      <c r="A21" s="80"/>
      <c r="B21" s="190">
        <v>92605</v>
      </c>
      <c r="C21" s="80"/>
      <c r="D21" s="344" t="s">
        <v>125</v>
      </c>
      <c r="E21" s="345"/>
      <c r="F21" s="346"/>
      <c r="G21" s="82"/>
      <c r="H21" s="82"/>
      <c r="I21" s="204">
        <f>I22</f>
        <v>25000</v>
      </c>
      <c r="J21" s="81"/>
      <c r="K21" s="30"/>
      <c r="L21" s="31"/>
    </row>
    <row r="22" spans="1:12" ht="24" customHeight="1">
      <c r="A22" s="86"/>
      <c r="B22" s="87"/>
      <c r="C22" s="199" t="s">
        <v>139</v>
      </c>
      <c r="D22" s="347" t="s">
        <v>138</v>
      </c>
      <c r="E22" s="348"/>
      <c r="F22" s="349"/>
      <c r="G22" s="195"/>
      <c r="H22" s="195"/>
      <c r="I22" s="195">
        <v>25000</v>
      </c>
      <c r="J22" s="194"/>
      <c r="K22" s="30"/>
      <c r="L22" s="31"/>
    </row>
    <row r="23" spans="1:12" ht="17.25" customHeight="1">
      <c r="A23" s="341" t="s">
        <v>56</v>
      </c>
      <c r="B23" s="342"/>
      <c r="C23" s="342"/>
      <c r="D23" s="342"/>
      <c r="E23" s="342"/>
      <c r="F23" s="343"/>
      <c r="G23" s="51"/>
      <c r="H23" s="51"/>
      <c r="I23" s="51">
        <f>I20+I17+I14+I11</f>
        <v>4074485</v>
      </c>
      <c r="J23" s="51"/>
      <c r="K23" s="34"/>
      <c r="L23" s="29"/>
    </row>
    <row r="24" spans="1:12" ht="6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2"/>
      <c r="L24" s="53"/>
    </row>
    <row r="25" spans="1:12" ht="6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52"/>
      <c r="L25" s="198"/>
    </row>
    <row r="26" spans="1:12" ht="15.75" customHeight="1" hidden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52"/>
      <c r="L26" s="202"/>
    </row>
    <row r="27" spans="1:12" ht="6.7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52"/>
      <c r="L27" s="202"/>
    </row>
    <row r="28" spans="1:12" ht="13.5" customHeight="1">
      <c r="A28" s="367" t="s">
        <v>72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</row>
    <row r="29" spans="1:12" ht="6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ht="12.75">
      <c r="A30" s="306" t="s">
        <v>24</v>
      </c>
      <c r="B30" s="266" t="s">
        <v>0</v>
      </c>
      <c r="C30" s="267"/>
      <c r="D30" s="268"/>
      <c r="E30" s="261" t="s">
        <v>149</v>
      </c>
      <c r="F30" s="353" t="s">
        <v>16</v>
      </c>
      <c r="G30" s="354"/>
      <c r="H30" s="354"/>
      <c r="I30" s="355"/>
      <c r="J30" s="261" t="s">
        <v>62</v>
      </c>
      <c r="K30" s="291" t="s">
        <v>25</v>
      </c>
      <c r="L30" s="293"/>
    </row>
    <row r="31" spans="1:12" ht="11.25" customHeight="1">
      <c r="A31" s="368"/>
      <c r="B31" s="269"/>
      <c r="C31" s="270"/>
      <c r="D31" s="271"/>
      <c r="E31" s="262"/>
      <c r="F31" s="353" t="s">
        <v>73</v>
      </c>
      <c r="G31" s="355"/>
      <c r="H31" s="353" t="s">
        <v>74</v>
      </c>
      <c r="I31" s="355"/>
      <c r="J31" s="262"/>
      <c r="K31" s="306" t="s">
        <v>75</v>
      </c>
      <c r="L31" s="306" t="s">
        <v>76</v>
      </c>
    </row>
    <row r="32" spans="1:12" ht="14.25" customHeight="1">
      <c r="A32" s="307"/>
      <c r="B32" s="272"/>
      <c r="C32" s="273"/>
      <c r="D32" s="274"/>
      <c r="E32" s="263"/>
      <c r="F32" s="110" t="s">
        <v>54</v>
      </c>
      <c r="G32" s="111" t="s">
        <v>55</v>
      </c>
      <c r="H32" s="110" t="s">
        <v>54</v>
      </c>
      <c r="I32" s="111" t="s">
        <v>55</v>
      </c>
      <c r="J32" s="263"/>
      <c r="K32" s="307"/>
      <c r="L32" s="307"/>
    </row>
    <row r="33" spans="1:12" ht="15" customHeight="1">
      <c r="A33" s="35" t="s">
        <v>1</v>
      </c>
      <c r="B33" s="323" t="s">
        <v>3</v>
      </c>
      <c r="C33" s="324"/>
      <c r="D33" s="325"/>
      <c r="E33" s="101">
        <v>224549</v>
      </c>
      <c r="F33" s="102"/>
      <c r="G33" s="103"/>
      <c r="H33" s="104"/>
      <c r="I33" s="104"/>
      <c r="J33" s="101">
        <f aca="true" t="shared" si="0" ref="J33:J40">E33-F33-G33+H33+I33</f>
        <v>224549</v>
      </c>
      <c r="K33" s="98">
        <f>J33-L33</f>
        <v>24549</v>
      </c>
      <c r="L33" s="98">
        <v>200000</v>
      </c>
    </row>
    <row r="34" spans="1:12" ht="15" customHeight="1">
      <c r="A34" s="50">
        <v>700</v>
      </c>
      <c r="B34" s="323" t="s">
        <v>77</v>
      </c>
      <c r="C34" s="324"/>
      <c r="D34" s="325"/>
      <c r="E34" s="101">
        <v>18191076</v>
      </c>
      <c r="F34" s="102"/>
      <c r="G34" s="102"/>
      <c r="H34" s="101"/>
      <c r="I34" s="101"/>
      <c r="J34" s="101">
        <f t="shared" si="0"/>
        <v>18191076</v>
      </c>
      <c r="K34" s="98">
        <f>J34-L34</f>
        <v>4291076</v>
      </c>
      <c r="L34" s="101">
        <v>13900000</v>
      </c>
    </row>
    <row r="35" spans="1:12" ht="15" customHeight="1">
      <c r="A35" s="75">
        <v>710</v>
      </c>
      <c r="B35" s="323" t="s">
        <v>15</v>
      </c>
      <c r="C35" s="324"/>
      <c r="D35" s="325"/>
      <c r="E35" s="101">
        <v>2700</v>
      </c>
      <c r="F35" s="102"/>
      <c r="G35" s="102"/>
      <c r="H35" s="101"/>
      <c r="I35" s="101"/>
      <c r="J35" s="101">
        <f>E35-F35-G35+H35+I35</f>
        <v>2700</v>
      </c>
      <c r="K35" s="98">
        <f>J35-L35</f>
        <v>2700</v>
      </c>
      <c r="L35" s="101"/>
    </row>
    <row r="36" spans="1:12" ht="15" customHeight="1">
      <c r="A36" s="50">
        <v>720</v>
      </c>
      <c r="B36" s="323" t="s">
        <v>35</v>
      </c>
      <c r="C36" s="324"/>
      <c r="D36" s="325"/>
      <c r="E36" s="101">
        <v>1116165</v>
      </c>
      <c r="F36" s="102"/>
      <c r="G36" s="102"/>
      <c r="H36" s="101"/>
      <c r="I36" s="101"/>
      <c r="J36" s="101">
        <f t="shared" si="0"/>
        <v>1116165</v>
      </c>
      <c r="K36" s="98">
        <f>J36-L36</f>
        <v>183000</v>
      </c>
      <c r="L36" s="101">
        <v>933165</v>
      </c>
    </row>
    <row r="37" spans="1:12" ht="15" customHeight="1">
      <c r="A37" s="49">
        <v>750</v>
      </c>
      <c r="B37" s="323" t="s">
        <v>31</v>
      </c>
      <c r="C37" s="324"/>
      <c r="D37" s="325"/>
      <c r="E37" s="98">
        <v>218129</v>
      </c>
      <c r="F37" s="99"/>
      <c r="G37" s="99"/>
      <c r="H37" s="98"/>
      <c r="I37" s="98"/>
      <c r="J37" s="101">
        <f t="shared" si="0"/>
        <v>218129</v>
      </c>
      <c r="K37" s="98">
        <f aca="true" t="shared" si="1" ref="K37:K45">J37-L37</f>
        <v>218129</v>
      </c>
      <c r="L37" s="98"/>
    </row>
    <row r="38" spans="1:12" ht="53.25" customHeight="1">
      <c r="A38" s="49">
        <v>751</v>
      </c>
      <c r="B38" s="416" t="s">
        <v>23</v>
      </c>
      <c r="C38" s="417"/>
      <c r="D38" s="418"/>
      <c r="E38" s="105">
        <v>3230</v>
      </c>
      <c r="F38" s="106"/>
      <c r="G38" s="107"/>
      <c r="H38" s="108"/>
      <c r="I38" s="98"/>
      <c r="J38" s="101">
        <f t="shared" si="0"/>
        <v>3230</v>
      </c>
      <c r="K38" s="98">
        <f t="shared" si="1"/>
        <v>3230</v>
      </c>
      <c r="L38" s="100"/>
    </row>
    <row r="39" spans="1:12" ht="27.75" customHeight="1">
      <c r="A39" s="71">
        <v>754</v>
      </c>
      <c r="B39" s="350" t="s">
        <v>26</v>
      </c>
      <c r="C39" s="351"/>
      <c r="D39" s="352"/>
      <c r="E39" s="98">
        <v>129182</v>
      </c>
      <c r="F39" s="99"/>
      <c r="G39" s="99"/>
      <c r="H39" s="98"/>
      <c r="I39" s="98"/>
      <c r="J39" s="98">
        <f t="shared" si="0"/>
        <v>129182</v>
      </c>
      <c r="K39" s="98">
        <f t="shared" si="1"/>
        <v>129182</v>
      </c>
      <c r="L39" s="98"/>
    </row>
    <row r="40" spans="1:12" ht="54.75" customHeight="1">
      <c r="A40" s="71">
        <v>756</v>
      </c>
      <c r="B40" s="350" t="s">
        <v>85</v>
      </c>
      <c r="C40" s="351"/>
      <c r="D40" s="352"/>
      <c r="E40" s="98">
        <v>78131731</v>
      </c>
      <c r="F40" s="99"/>
      <c r="G40" s="99"/>
      <c r="H40" s="98">
        <f>I11</f>
        <v>3245000</v>
      </c>
      <c r="I40" s="98"/>
      <c r="J40" s="98">
        <f t="shared" si="0"/>
        <v>81376731</v>
      </c>
      <c r="K40" s="98">
        <f t="shared" si="1"/>
        <v>81376731</v>
      </c>
      <c r="L40" s="100"/>
    </row>
    <row r="41" spans="1:12" ht="15.75" customHeight="1">
      <c r="A41" s="50">
        <v>758</v>
      </c>
      <c r="B41" s="350" t="s">
        <v>9</v>
      </c>
      <c r="C41" s="351"/>
      <c r="D41" s="352"/>
      <c r="E41" s="101">
        <v>24783872</v>
      </c>
      <c r="F41" s="102"/>
      <c r="G41" s="103"/>
      <c r="H41" s="101">
        <f>I14</f>
        <v>803703</v>
      </c>
      <c r="I41" s="101"/>
      <c r="J41" s="101">
        <f aca="true" t="shared" si="2" ref="J41:J47">E41-F41-G41+H41+I41</f>
        <v>25587575</v>
      </c>
      <c r="K41" s="98">
        <f t="shared" si="1"/>
        <v>25587575</v>
      </c>
      <c r="L41" s="101"/>
    </row>
    <row r="42" spans="1:12" ht="15" customHeight="1">
      <c r="A42" s="50">
        <v>801</v>
      </c>
      <c r="B42" s="350" t="s">
        <v>10</v>
      </c>
      <c r="C42" s="351"/>
      <c r="D42" s="352"/>
      <c r="E42" s="101">
        <v>3666326</v>
      </c>
      <c r="F42" s="102"/>
      <c r="G42" s="102"/>
      <c r="H42" s="101"/>
      <c r="I42" s="101"/>
      <c r="J42" s="101">
        <f t="shared" si="2"/>
        <v>3666326</v>
      </c>
      <c r="K42" s="98">
        <f t="shared" si="1"/>
        <v>3666326</v>
      </c>
      <c r="L42" s="101"/>
    </row>
    <row r="43" spans="1:12" ht="15" customHeight="1">
      <c r="A43" s="50">
        <v>852</v>
      </c>
      <c r="B43" s="350" t="s">
        <v>12</v>
      </c>
      <c r="C43" s="351"/>
      <c r="D43" s="352"/>
      <c r="E43" s="101">
        <v>2749496</v>
      </c>
      <c r="F43" s="102"/>
      <c r="G43" s="103"/>
      <c r="H43" s="104"/>
      <c r="I43" s="104"/>
      <c r="J43" s="101">
        <f t="shared" si="2"/>
        <v>2749496</v>
      </c>
      <c r="K43" s="98">
        <f t="shared" si="1"/>
        <v>2749496</v>
      </c>
      <c r="L43" s="101"/>
    </row>
    <row r="44" spans="1:12" ht="33" customHeight="1">
      <c r="A44" s="75">
        <v>853</v>
      </c>
      <c r="B44" s="350" t="s">
        <v>98</v>
      </c>
      <c r="C44" s="351"/>
      <c r="D44" s="352"/>
      <c r="E44" s="101">
        <v>183375</v>
      </c>
      <c r="F44" s="102"/>
      <c r="G44" s="102"/>
      <c r="H44" s="101"/>
      <c r="I44" s="101"/>
      <c r="J44" s="101">
        <f t="shared" si="2"/>
        <v>183375</v>
      </c>
      <c r="K44" s="98">
        <f>J44</f>
        <v>183375</v>
      </c>
      <c r="L44" s="101"/>
    </row>
    <row r="45" spans="1:12" ht="24.75" customHeight="1">
      <c r="A45" s="73">
        <v>854</v>
      </c>
      <c r="B45" s="350" t="s">
        <v>13</v>
      </c>
      <c r="C45" s="396"/>
      <c r="D45" s="397"/>
      <c r="E45" s="101">
        <v>73731</v>
      </c>
      <c r="F45" s="102"/>
      <c r="G45" s="102"/>
      <c r="H45" s="101"/>
      <c r="I45" s="101"/>
      <c r="J45" s="101">
        <f t="shared" si="2"/>
        <v>73731</v>
      </c>
      <c r="K45" s="98">
        <f t="shared" si="1"/>
        <v>73731</v>
      </c>
      <c r="L45" s="101"/>
    </row>
    <row r="46" spans="1:12" ht="25.5" customHeight="1">
      <c r="A46" s="50">
        <v>900</v>
      </c>
      <c r="B46" s="364" t="s">
        <v>14</v>
      </c>
      <c r="C46" s="365"/>
      <c r="D46" s="366"/>
      <c r="E46" s="101">
        <v>110198</v>
      </c>
      <c r="F46" s="102">
        <f>G17</f>
        <v>0</v>
      </c>
      <c r="G46" s="102"/>
      <c r="H46" s="101">
        <f>I17</f>
        <v>782</v>
      </c>
      <c r="I46" s="101"/>
      <c r="J46" s="101">
        <f t="shared" si="2"/>
        <v>110980</v>
      </c>
      <c r="K46" s="98">
        <f>J46-L46</f>
        <v>110980</v>
      </c>
      <c r="L46" s="101"/>
    </row>
    <row r="47" spans="1:12" ht="15" customHeight="1">
      <c r="A47" s="49">
        <v>926</v>
      </c>
      <c r="B47" s="356" t="s">
        <v>78</v>
      </c>
      <c r="C47" s="357"/>
      <c r="D47" s="358"/>
      <c r="E47" s="98">
        <v>127351</v>
      </c>
      <c r="F47" s="99"/>
      <c r="G47" s="99"/>
      <c r="H47" s="98">
        <f>I20</f>
        <v>25000</v>
      </c>
      <c r="I47" s="98"/>
      <c r="J47" s="101">
        <f t="shared" si="2"/>
        <v>152351</v>
      </c>
      <c r="K47" s="98">
        <f>J47-L47</f>
        <v>152351</v>
      </c>
      <c r="L47" s="98"/>
    </row>
    <row r="48" spans="1:12" ht="14.25" customHeight="1">
      <c r="A48" s="112" t="s">
        <v>4</v>
      </c>
      <c r="B48" s="359" t="s">
        <v>79</v>
      </c>
      <c r="C48" s="360"/>
      <c r="D48" s="361"/>
      <c r="E48" s="109">
        <f>SUM(E33:E40,E41:E47)</f>
        <v>129711111</v>
      </c>
      <c r="F48" s="109">
        <f>SUM(F33:F47)</f>
        <v>0</v>
      </c>
      <c r="G48" s="109">
        <f aca="true" t="shared" si="3" ref="G48:L48">SUM(G33:G40,G41:G47)</f>
        <v>0</v>
      </c>
      <c r="H48" s="109">
        <f>SUM(H33:H40,H41:H47)</f>
        <v>4074485</v>
      </c>
      <c r="I48" s="109">
        <f t="shared" si="3"/>
        <v>0</v>
      </c>
      <c r="J48" s="109">
        <f t="shared" si="3"/>
        <v>133785596</v>
      </c>
      <c r="K48" s="109">
        <f t="shared" si="3"/>
        <v>118752431</v>
      </c>
      <c r="L48" s="109">
        <f t="shared" si="3"/>
        <v>15033165</v>
      </c>
    </row>
    <row r="49" spans="1:12" ht="13.5" customHeight="1">
      <c r="A49" s="36"/>
      <c r="B49" s="36"/>
      <c r="C49" s="36"/>
      <c r="D49" s="36"/>
      <c r="E49" s="37"/>
      <c r="F49" s="37"/>
      <c r="G49" s="37"/>
      <c r="H49" s="37"/>
      <c r="I49" s="37"/>
      <c r="J49" s="25"/>
      <c r="K49" s="38"/>
      <c r="L49" s="38"/>
    </row>
    <row r="50" spans="1:12" ht="13.5" customHeight="1">
      <c r="A50" s="36"/>
      <c r="B50" s="36"/>
      <c r="C50" s="36"/>
      <c r="D50" s="36"/>
      <c r="E50" s="37"/>
      <c r="F50" s="37"/>
      <c r="G50" s="37"/>
      <c r="H50" s="37"/>
      <c r="I50" s="37"/>
      <c r="J50" s="25"/>
      <c r="K50" s="38"/>
      <c r="L50" s="38"/>
    </row>
    <row r="51" spans="1:12" ht="9.75" customHeight="1">
      <c r="A51" s="36"/>
      <c r="B51" s="36"/>
      <c r="C51" s="36"/>
      <c r="D51" s="36"/>
      <c r="E51" s="37"/>
      <c r="F51" s="37"/>
      <c r="G51" s="37"/>
      <c r="H51" s="37"/>
      <c r="I51" s="37"/>
      <c r="J51" s="25"/>
      <c r="K51" s="38"/>
      <c r="L51" s="38"/>
    </row>
    <row r="52" spans="1:12" ht="13.5" customHeight="1">
      <c r="A52" s="36"/>
      <c r="B52" s="36"/>
      <c r="C52" s="36"/>
      <c r="D52" s="36"/>
      <c r="E52" s="37"/>
      <c r="F52" s="37"/>
      <c r="G52" s="37"/>
      <c r="H52" s="37"/>
      <c r="I52" s="37"/>
      <c r="J52" s="25"/>
      <c r="K52" s="38"/>
      <c r="L52" s="38"/>
    </row>
    <row r="53" spans="1:12" ht="7.5" customHeight="1">
      <c r="A53" s="36"/>
      <c r="B53" s="36"/>
      <c r="C53" s="36"/>
      <c r="D53" s="36"/>
      <c r="E53" s="37"/>
      <c r="F53" s="37"/>
      <c r="G53" s="37"/>
      <c r="H53" s="37"/>
      <c r="I53" s="37"/>
      <c r="J53" s="25"/>
      <c r="K53" s="38"/>
      <c r="L53" s="38"/>
    </row>
    <row r="54" spans="1:12" ht="13.5" customHeight="1">
      <c r="A54" s="406" t="s">
        <v>80</v>
      </c>
      <c r="B54" s="407"/>
      <c r="C54" s="407"/>
      <c r="D54" s="407"/>
      <c r="E54" s="407"/>
      <c r="F54" s="407"/>
      <c r="G54" s="407"/>
      <c r="H54" s="407"/>
      <c r="I54" s="408"/>
      <c r="J54" s="390">
        <f>SUM(J55:K58)</f>
        <v>4702809</v>
      </c>
      <c r="K54" s="391"/>
      <c r="L54" s="39"/>
    </row>
    <row r="55" spans="1:12" ht="16.5" customHeight="1">
      <c r="A55" s="409" t="s">
        <v>90</v>
      </c>
      <c r="B55" s="410"/>
      <c r="C55" s="410"/>
      <c r="D55" s="410"/>
      <c r="E55" s="410"/>
      <c r="F55" s="410"/>
      <c r="G55" s="410"/>
      <c r="H55" s="410"/>
      <c r="I55" s="411"/>
      <c r="J55" s="414">
        <v>2496307</v>
      </c>
      <c r="K55" s="415"/>
      <c r="L55" s="39"/>
    </row>
    <row r="56" spans="1:12" ht="16.5" customHeight="1">
      <c r="A56" s="392" t="s">
        <v>91</v>
      </c>
      <c r="B56" s="393"/>
      <c r="C56" s="393"/>
      <c r="D56" s="393"/>
      <c r="E56" s="393"/>
      <c r="F56" s="393"/>
      <c r="G56" s="393"/>
      <c r="H56" s="393"/>
      <c r="I56" s="394"/>
      <c r="J56" s="362">
        <v>373835</v>
      </c>
      <c r="K56" s="363"/>
      <c r="L56" s="39"/>
    </row>
    <row r="57" spans="1:12" ht="17.25" customHeight="1">
      <c r="A57" s="392" t="s">
        <v>115</v>
      </c>
      <c r="B57" s="393"/>
      <c r="C57" s="393"/>
      <c r="D57" s="393"/>
      <c r="E57" s="393"/>
      <c r="F57" s="393"/>
      <c r="G57" s="393"/>
      <c r="H57" s="393"/>
      <c r="I57" s="394"/>
      <c r="J57" s="362">
        <v>1677932</v>
      </c>
      <c r="K57" s="363"/>
      <c r="L57" s="39"/>
    </row>
    <row r="58" spans="1:12" ht="17.25" customHeight="1">
      <c r="A58" s="392" t="s">
        <v>116</v>
      </c>
      <c r="B58" s="393"/>
      <c r="C58" s="393"/>
      <c r="D58" s="393"/>
      <c r="E58" s="393"/>
      <c r="F58" s="393"/>
      <c r="G58" s="393"/>
      <c r="H58" s="393"/>
      <c r="I58" s="394"/>
      <c r="J58" s="362">
        <v>154735</v>
      </c>
      <c r="K58" s="412"/>
      <c r="L58" s="39"/>
    </row>
    <row r="59" spans="1:12" ht="23.25" customHeight="1">
      <c r="A59" s="94" t="s">
        <v>81</v>
      </c>
      <c r="B59" s="95"/>
      <c r="C59" s="95"/>
      <c r="D59" s="95"/>
      <c r="E59" s="95"/>
      <c r="F59" s="95"/>
      <c r="G59" s="95"/>
      <c r="H59" s="95"/>
      <c r="I59" s="96"/>
      <c r="J59" s="390">
        <v>350000</v>
      </c>
      <c r="K59" s="391"/>
      <c r="L59" s="39"/>
    </row>
    <row r="60" spans="1:12" ht="15" customHeight="1">
      <c r="A60" s="97">
        <v>931</v>
      </c>
      <c r="B60" s="395" t="s">
        <v>92</v>
      </c>
      <c r="C60" s="404"/>
      <c r="D60" s="404"/>
      <c r="E60" s="404"/>
      <c r="F60" s="404"/>
      <c r="G60" s="404"/>
      <c r="H60" s="404"/>
      <c r="I60" s="405"/>
      <c r="J60" s="388"/>
      <c r="K60" s="389"/>
      <c r="L60" s="39"/>
    </row>
    <row r="61" spans="1:12" ht="15" customHeight="1">
      <c r="A61" s="97">
        <v>952</v>
      </c>
      <c r="B61" s="395" t="s">
        <v>102</v>
      </c>
      <c r="C61" s="396"/>
      <c r="D61" s="396"/>
      <c r="E61" s="396"/>
      <c r="F61" s="396"/>
      <c r="G61" s="396"/>
      <c r="H61" s="396"/>
      <c r="I61" s="397"/>
      <c r="J61" s="388"/>
      <c r="K61" s="413"/>
      <c r="L61" s="39"/>
    </row>
    <row r="62" spans="1:12" ht="50.25" customHeight="1">
      <c r="A62" s="97">
        <v>950</v>
      </c>
      <c r="B62" s="395" t="s">
        <v>89</v>
      </c>
      <c r="C62" s="404"/>
      <c r="D62" s="404"/>
      <c r="E62" s="404"/>
      <c r="F62" s="404"/>
      <c r="G62" s="404"/>
      <c r="H62" s="404"/>
      <c r="I62" s="405"/>
      <c r="J62" s="388">
        <v>3600000</v>
      </c>
      <c r="K62" s="389"/>
      <c r="L62" s="39"/>
    </row>
    <row r="63" spans="1:12" ht="15" customHeight="1">
      <c r="A63" s="44" t="s">
        <v>5</v>
      </c>
      <c r="B63" s="401" t="s">
        <v>82</v>
      </c>
      <c r="C63" s="402"/>
      <c r="D63" s="402"/>
      <c r="E63" s="402"/>
      <c r="F63" s="402"/>
      <c r="G63" s="402"/>
      <c r="H63" s="402"/>
      <c r="I63" s="403"/>
      <c r="J63" s="386">
        <f>SUM(J60:K62)</f>
        <v>3600000</v>
      </c>
      <c r="K63" s="387"/>
      <c r="L63" s="39"/>
    </row>
    <row r="64" spans="1:12" ht="15" customHeight="1">
      <c r="A64" s="45" t="s">
        <v>84</v>
      </c>
      <c r="B64" s="398" t="s">
        <v>83</v>
      </c>
      <c r="C64" s="399"/>
      <c r="D64" s="399"/>
      <c r="E64" s="399"/>
      <c r="F64" s="399"/>
      <c r="G64" s="399"/>
      <c r="H64" s="399"/>
      <c r="I64" s="400"/>
      <c r="J64" s="384">
        <f>J63+J48</f>
        <v>137385596</v>
      </c>
      <c r="K64" s="385"/>
      <c r="L64" s="39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</sheetData>
  <sheetProtection/>
  <mergeCells count="66">
    <mergeCell ref="D17:F17"/>
    <mergeCell ref="D18:F18"/>
    <mergeCell ref="D11:F11"/>
    <mergeCell ref="D12:F12"/>
    <mergeCell ref="D13:F13"/>
    <mergeCell ref="D16:F16"/>
    <mergeCell ref="B45:D45"/>
    <mergeCell ref="B38:D38"/>
    <mergeCell ref="B34:D34"/>
    <mergeCell ref="B35:D35"/>
    <mergeCell ref="D14:F14"/>
    <mergeCell ref="D15:F15"/>
    <mergeCell ref="B44:D44"/>
    <mergeCell ref="B43:D43"/>
    <mergeCell ref="F31:G31"/>
    <mergeCell ref="D19:F19"/>
    <mergeCell ref="B62:I62"/>
    <mergeCell ref="B60:I60"/>
    <mergeCell ref="A54:I54"/>
    <mergeCell ref="A57:I57"/>
    <mergeCell ref="J54:K54"/>
    <mergeCell ref="A55:I55"/>
    <mergeCell ref="J58:K58"/>
    <mergeCell ref="A58:I58"/>
    <mergeCell ref="J61:K61"/>
    <mergeCell ref="J55:K55"/>
    <mergeCell ref="J64:K64"/>
    <mergeCell ref="J63:K63"/>
    <mergeCell ref="J62:K62"/>
    <mergeCell ref="J60:K60"/>
    <mergeCell ref="J59:K59"/>
    <mergeCell ref="A56:I56"/>
    <mergeCell ref="B61:I61"/>
    <mergeCell ref="B64:I64"/>
    <mergeCell ref="B63:I63"/>
    <mergeCell ref="J57:K57"/>
    <mergeCell ref="A7:J7"/>
    <mergeCell ref="I9:J9"/>
    <mergeCell ref="A9:C9"/>
    <mergeCell ref="D9:F10"/>
    <mergeCell ref="G9:H9"/>
    <mergeCell ref="E30:E32"/>
    <mergeCell ref="B30:D32"/>
    <mergeCell ref="H31:I31"/>
    <mergeCell ref="J30:J32"/>
    <mergeCell ref="D20:F20"/>
    <mergeCell ref="B47:D47"/>
    <mergeCell ref="B48:D48"/>
    <mergeCell ref="J56:K56"/>
    <mergeCell ref="B46:D46"/>
    <mergeCell ref="B42:D42"/>
    <mergeCell ref="A28:L28"/>
    <mergeCell ref="A30:A32"/>
    <mergeCell ref="K31:K32"/>
    <mergeCell ref="L31:L32"/>
    <mergeCell ref="K30:L30"/>
    <mergeCell ref="A23:F23"/>
    <mergeCell ref="D21:F21"/>
    <mergeCell ref="D22:F22"/>
    <mergeCell ref="B41:D41"/>
    <mergeCell ref="B37:D37"/>
    <mergeCell ref="B36:D36"/>
    <mergeCell ref="B39:D39"/>
    <mergeCell ref="B33:D33"/>
    <mergeCell ref="F30:I30"/>
    <mergeCell ref="B40:D4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2013-07-17T07:55:57Z</cp:lastPrinted>
  <dcterms:created xsi:type="dcterms:W3CDTF">2004-08-03T08:26:30Z</dcterms:created>
  <dcterms:modified xsi:type="dcterms:W3CDTF">2013-07-24T08:05:51Z</dcterms:modified>
  <cp:category/>
  <cp:version/>
  <cp:contentType/>
  <cp:contentStatus/>
</cp:coreProperties>
</file>